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Techn. specifikace" sheetId="3" r:id="rId1"/>
  </sheets>
  <definedNames/>
  <calcPr calcId="152511"/>
</workbook>
</file>

<file path=xl/sharedStrings.xml><?xml version="1.0" encoding="utf-8"?>
<sst xmlns="http://schemas.openxmlformats.org/spreadsheetml/2006/main" count="52" uniqueCount="51">
  <si>
    <t>Sada pro kolmé sestavení lineárních posuvných stolků s montážními drážkami, eloxovaný hliník, pro XZ konfiguraci lineárních posuvů</t>
  </si>
  <si>
    <t>Výškově stavitelný držák 1/2" tyček, eloxovaný hliník, nastavitelný výškový rozsah alespoň 76 - 90 mm, aretační šrouby pro aretaci tyčky i nastavení výšky držáku</t>
  </si>
  <si>
    <t>Nepolarizující krychlový dělič svazku 50:50 (R:T), spektrální rozsah 400 - 700 nm, délka hrany 1", rovinnost λ/10 (@633 nm),  ztráty v celém rozsahu &lt;10 %, maximální rozdíl v transmitanci i reflektanci s- a p- polarizace v celém rozsahu &lt; 10 %, odchylka odraženého svazku 90° ± 5 arcmin</t>
  </si>
  <si>
    <t>Nepolarizující krychlový dělič svazku 70:30 (R:T), spektrální rozsah 400 - 700 nm, délka hrany 1", rovinnost λ/10 (@633 nm), maximální rozdíl v transmitanci i reflektanci s- a p- polarizace v celém rozsahu &lt; 10 %, odchylka odraženého svazku 90° ± 5 arcmin</t>
  </si>
  <si>
    <t>Nepolarizující krychlový dělič svazku 30:70 (R:T), spektrální rozsah 400 - 700 nm, délka hrany 1", rovinnost λ/10 (@633 nm),  maximální rozdíl v transmitanci i reflektanci s- a p- polarizace v celém rozsahu &lt; 10 %, odchylka odraženého svazku 90° ± 5 arcmin</t>
  </si>
  <si>
    <t>Nepolarizující krychlový dělič svazku 50:50 (R:T), spektrální rozsah 700 - 1100 nm, délka hrany 1", rovinnost λ/10 (@633 nm),  absolutní ztráty v celém rozsahu &lt;10 %, maximální rozdíl v transmitanci i reflektanci s- a p- polarizace v celém rozsahu &lt; 10 %, odchylka odraženého svazku 90° ± 5 arcmin</t>
  </si>
  <si>
    <t>Nepolarizující krychlový dělič svazku 70:30 (R:T), spektrální rozsah 700 - 1100 nm, délka hrany 1", rovinnost λ/10 (@633 nm),  absolutní ztráty v celém rozsahu &lt;15 %, maximální rozdíl v transmitanci i reflektanci s- a p- polarizace v celém rozsahu &lt; 10 %, odchylka odraženého svazku 90° ± 5 arcmin</t>
  </si>
  <si>
    <t>Nepolarizující krychlový dělič svazku 30:70 (R:T), spektrální rozsah 700 - 1100 nm, délka hrany 1", rovinnost λ/10 (@633 nm), maximální rozdíl v transmitanci i reflektanci s- a p- polarizace v celém rozsahu &lt; 10 %, odchylka odraženého svazku 90° ± 5 arcmin</t>
  </si>
  <si>
    <t>Krokový šedý (ND) filtr, spektrální rozsah alespoň 240 - 1200 nm, reflektivní typ, optická hustota od 0,1  do 4,0: rozděleno do alespoň 10 polí, velikost pole alespoň 4 mm x 8 mm</t>
  </si>
  <si>
    <t>Dielektrické zrcadlo pro 532 nm, průměr 25,4 mm, pro úhel dopadu 0° - 45°, odrazivost v celém rozsahu úhlu dopadu alespoň &gt;99,5 % pro s- polarizaci a &gt;98,5% pro p-polarizaci; kvalita povrchu 10-5 (S-D) nebo lepší, rovinnost λ/10 nebo lepší, pulzní práh poškození alespoň 8 J/cm2 @ 532 nm (10 ns, 10 Hz)</t>
  </si>
  <si>
    <t>Nastavitelná štěrbina, pro klecový systém s roztečí 30 mm, mikrometr pro precizní nastavení tloušťky šterbiny, posuv 0,5 mm na jednu otáčku mikrometrického šroubu, listy štěrbiny z černěné oceli</t>
  </si>
  <si>
    <t>Dichroické zrcadlo s horní propustí, průměr 50 mm, designované pro úhel dopadu 45°, pásmo transmise (&gt;90%) 700 - 1150 nm, pásmo reflexe (&gt;95%) 400 - 690 nm</t>
  </si>
  <si>
    <t>Dichroické zrcadlo s horní propustí, průměr 25 mm, designované pro úhel dopadu 45°, pásmo transmise (&gt;90%) 700 - 1150 nm, pásmo reflexe (&gt;95%) 400 - 690 nm</t>
  </si>
  <si>
    <t>Dichroický filtr s horní propustí, průměr 25 mm, designovaný pro úhel dopadu 45°, pásmo propustnosti od 600 nm do 1600 nm, pásmo odrazivosti od 460 nm do 570 nm</t>
  </si>
  <si>
    <t>Dichroický filtr s horní propustí, průměr 12,5 mm, designovaný pro úhel dopadu 45°, pásmo propustnosti od 520 nm do 1600 nm, pásmo odrazivosti od 350 nm do 480 nm</t>
  </si>
  <si>
    <t>Optická clona, 18 ocelových lamel, apertura nastavitelná v rozsahu alespoň 1,5 mm až 42 mm</t>
  </si>
  <si>
    <t>Plano-konvexní cylindrická čočka, rozměr 25,4 mm x 25,4 mm, ohnisková vzdálenost +200 mm, N-BK7, AR vrstva pro 400 - 100 nm</t>
  </si>
  <si>
    <t>Vláknový adapter, vnitřní průměr 8 mm, vnější průměr 25 mm, tloušťka 9,5 mm, hliník</t>
  </si>
  <si>
    <t>Hranový filtr pro Ramanovu spektroskopii pro 532 nm, průměr 25 mm, blokované pásmo 430 - 532 nm, transmisní od pásmo 537 nm, objímka z eloxovaného hliníku</t>
  </si>
  <si>
    <t>Precizní goniometr s vysokou nosností, rozsah náklonů alespoň ±15°, náklony pomocí mikrometrických šroubů s Vernierovou měrkou, hmotnost do 0,75 kg, nosnost alespoň 10 kg, plocha stolku goniometru alespoň 65 mm × 65 mm, výška středu rotace 75 mm od horní plochy, vedení s kuličkovými ložisky, sada metrických závitů na horní ploše</t>
  </si>
  <si>
    <t>Precizní goniometr s vysokou nosností, rozsah náklonů alespoň ±10°, náklony pomocí mikrometrických šroubů s Vernierovou měrkou, hmotnost do 0,75 kg, nosnost alespoň 10 kg, plocha stolku goniometru alespoň 65 mm × 65 mm, výška středu rotace 100 mm od horní plochy, vedení s kuličkovými ložisky, sada metrických závitů na horní ploše</t>
  </si>
  <si>
    <t xml:space="preserve">Kompaktní spektrometr pro Ramanovu spektroskopii, SMA905 konektor pro připojení optivkého vlákna, spektrální rozsah minimálně 532-700 nm, spektrální rozlišení lepší jak 0,45 nm, rozsah integračních časů minimálně 8 ms až 60 min, poměr signál/šum minimálně 1000:1, termoelektrické chlazení s teplotní stabilitou &lt;0,1°C, AD rozlišení 18 bit, komunikace mezi PC a spektrometrem přes USB 2.0 a vyšší, kvůli integraci do stávajícího systému požadovány maximální možné rozměry 200 x 120 x 50 mm (délka x šířka x výška). </t>
  </si>
  <si>
    <t>Software pro měření Ramanových spekter, komunikace s kompaktním spektrometrem pro Ramanovu spektroskopii (viz předchozí položka), export spekter do ASCII formátu, časově neomezená licence pro minimálně 2 počítače, kompatibilita s OS Windows 7 a vyššími</t>
  </si>
  <si>
    <t>Difrakční mřížka, 1200 vrypů/mm, blaze @750 nm, účinnost &gt;30% minimálně ve spektrálním rozsahu 500-1100 nm</t>
  </si>
  <si>
    <t>CCD senzor, citlivost minimálně v rozsahu 185-1100 nm, typ BT (Back-Thinned), počet pixelů 1044 x 64</t>
  </si>
  <si>
    <t>Termoelektrický chladič CCD senzoru, velikost a výkon dostatečná pro chlazení back thinned CCD senzoru za účelem snížení temného šumu</t>
  </si>
  <si>
    <t>Optická závěrka, počítačem řízená (ovládací software součástí), rychlost sepnutí závěrky ≤ 11 ms</t>
  </si>
  <si>
    <t xml:space="preserve">Kolimační čočka, průměr 5 mm, ohnisková vzdálenost 10 mm,  optimalizovaná pro rozsah 200-2000 nm,  objímka z nerezové oceli, SMA 905 konektor, vnější závit 3/8-24, vnitřní závit 1/4-36 </t>
  </si>
  <si>
    <t>Kosinový korektor, difúzní materiál: spektralon, rozsah vlnových délek 200-2500 nm, průměr difuzoru minimálně 7100 µm</t>
  </si>
  <si>
    <t>Optická štěrbina, kovová konstrukce, obdélníková apertura 1 mm (výška) x 25 µm (šířka)</t>
  </si>
  <si>
    <t>Optický absorpční filtr s horní propustí, pásmo propustnosti od 532 nm do alespoň 700 nm</t>
  </si>
  <si>
    <r>
      <t xml:space="preserve">Trojosý manuální polohovací stolek s vysokou nosností, eloxovaný hliník, rozsah pohybu v horizontálních osách XY: 50 mm, rozsah pohybu ve vertikální ose Z: 20 mm, posuvy pomocí mikrometrického šroubu, značení po 10 </t>
    </r>
    <r>
      <rPr>
        <sz val="10"/>
        <rFont val="Calibri"/>
        <family val="2"/>
      </rPr>
      <t>µ</t>
    </r>
    <r>
      <rPr>
        <sz val="10"/>
        <rFont val="Arial"/>
        <family val="2"/>
      </rPr>
      <t>m, vedení crossed-roller bearings, metrické montážní závity na horní vodorovné ploše stolku, centrická nosnost alespoň 15 kg, celková výška do 135 mm</t>
    </r>
  </si>
  <si>
    <r>
      <t xml:space="preserve">Trojosý manuální polohovací stolek XYZ, eloxovaný hliník, rozsah v každé ose 25 mm, posuv 500 </t>
    </r>
    <r>
      <rPr>
        <sz val="10"/>
        <rFont val="Calibri"/>
        <family val="2"/>
      </rPr>
      <t>µ</t>
    </r>
    <r>
      <rPr>
        <sz val="10"/>
        <rFont val="Arial"/>
        <family val="2"/>
      </rPr>
      <t xml:space="preserve">m na otáčku mikrometrického šroubu, značení po 10 </t>
    </r>
    <r>
      <rPr>
        <sz val="10"/>
        <rFont val="Calibri"/>
        <family val="2"/>
      </rPr>
      <t>µ</t>
    </r>
    <r>
      <rPr>
        <sz val="10"/>
        <rFont val="Arial"/>
        <family val="2"/>
      </rPr>
      <t>m, montážní závity M6 na plochách stolku, vertikální nosnost alespoň 4 kg, horizontální nosnost alespoň 40 kg</t>
    </r>
  </si>
  <si>
    <r>
      <t xml:space="preserve">Lineární posuvný stolek s drážkami, rozsah posuvu 50 mm, eloxovaný hliník, vedení crossed-roller bearings, mikrometrický šroub osazený bočně podél dráhy posuvu, možnost aretace posuvu, značení po 10 µm, </t>
    </r>
    <r>
      <rPr>
        <sz val="10"/>
        <rFont val="Calibri"/>
        <family val="2"/>
      </rPr>
      <t>horizontální nosnost alespoň 80 kg, vertikální nosnost alespoň 4 kg, horní i dolní plocha s metrickými montážními závity, montážní drážky pro stohovatelnost více stolků</t>
    </r>
  </si>
  <si>
    <r>
      <t xml:space="preserve">Kinematický držák 50 mm optiky, eloxovaný hliník, rozsahu náklonu ve dvou osách alespoň </t>
    </r>
    <r>
      <rPr>
        <sz val="10"/>
        <rFont val="Calibri"/>
        <family val="2"/>
      </rPr>
      <t xml:space="preserve">± </t>
    </r>
    <r>
      <rPr>
        <sz val="10"/>
        <rFont val="Arial"/>
        <family val="2"/>
      </rPr>
      <t>2°, mikrometrické šrouby pro nastavení náklonu přístupné shora</t>
    </r>
  </si>
  <si>
    <r>
      <t xml:space="preserve">Plano-konvexní čočka, průměr 75 mm, ohnisková vzdálenost +150 mm, N-BK7, AR vrstva pro 400 - 1000 nm, čistá apertura alespoň 73 mm, S-D: 40-20, P-V: </t>
    </r>
    <r>
      <rPr>
        <sz val="10"/>
        <rFont val="Calibri"/>
        <family val="2"/>
      </rPr>
      <t>λ</t>
    </r>
    <r>
      <rPr>
        <sz val="10"/>
        <rFont val="Arial"/>
        <family val="2"/>
      </rPr>
      <t>/4</t>
    </r>
  </si>
  <si>
    <r>
      <t xml:space="preserve">Flexibilní vláknový vlnovod, minimální poloměr ohybu &lt; 40 mm, délka alespoň 1200 mm, provozní teplotní rozsah alespoň -40 °C až +100 °C, numerická apertura 0,55, vnější průměr (opletu) 6 až 6,5 mm, průměr vlákna 50 </t>
    </r>
    <r>
      <rPr>
        <sz val="10"/>
        <rFont val="Calibri"/>
        <family val="2"/>
      </rPr>
      <t>µ</t>
    </r>
    <r>
      <rPr>
        <sz val="9"/>
        <rFont val="Arial"/>
        <family val="2"/>
      </rPr>
      <t>m, index lomu jádra 1,581, index lomu pláště 1,487</t>
    </r>
  </si>
  <si>
    <r>
      <t xml:space="preserve">Flexibilní vláknový vlnovod, minimální poloměr ohybu &lt; 40 mm, délka alespoň 1200 mm, provozní teplotní rozsah alespoň -40 °C až +100 °C, numerická apertura 0,55, vnější průměr (opletu) 9,5 až 10 mm, průměr vlákna 50 </t>
    </r>
    <r>
      <rPr>
        <sz val="10"/>
        <rFont val="Calibri"/>
        <family val="2"/>
      </rPr>
      <t>µ</t>
    </r>
    <r>
      <rPr>
        <sz val="9"/>
        <rFont val="Arial"/>
        <family val="2"/>
      </rPr>
      <t>m, index lomu jádra 1,581, index lomu pláště 1,487</t>
    </r>
  </si>
  <si>
    <t>Dopravné, balné, pojistné</t>
  </si>
  <si>
    <t>počet kusů</t>
  </si>
  <si>
    <t>Celková cena bez DPH</t>
  </si>
  <si>
    <t>Celková cena s DPH</t>
  </si>
  <si>
    <t>Technický popis</t>
  </si>
  <si>
    <t>Dodávka spotřebního materiálů pro potřeby světelné a elektronové mikroskopie pro projekt ESS 001 - 2018</t>
  </si>
  <si>
    <t>Předpokládaná cena - jednotková (bez DPH) v Kč</t>
  </si>
  <si>
    <t>Předpokládaná cena - celkem (bez DPH) v Kč</t>
  </si>
  <si>
    <t>Jednotková cena bez DPH v Kč</t>
  </si>
  <si>
    <t>VYHOVUJE  / NEVYHOVUJE</t>
  </si>
  <si>
    <t>Celková cena za položku (bez DPH) v Kč</t>
  </si>
  <si>
    <t>Položka</t>
  </si>
  <si>
    <t>Předpokládaná cena - celkem (s DPH)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</si>
</sst>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[$-405]General"/>
    <numFmt numFmtId="165" formatCode="#,##0.00&quot; &quot;[$Kč-405];[Red]&quot;-&quot;#,##0.00&quot; &quot;[$Kč-405]"/>
    <numFmt numFmtId="166" formatCode="_-* #,##0.00\ [$Kč-405]_-;\-* #,##0.00\ [$Kč-405]_-;_-* &quot;-&quot;??\ [$Kč-405]_-;_-@_-"/>
    <numFmt numFmtId="167" formatCode="_-* #,##0.00\ [$€-1]_-;\-* #,##0.00\ [$€-1]_-;_-* &quot;-&quot;??\ [$€-1]_-;_-@_-"/>
    <numFmt numFmtId="169" formatCode="#,##0.00\ &quot;Kč&quot;"/>
  </numFmts>
  <fonts count="20"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1"/>
      <color rgb="FF0563C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rgb="FF0563C1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E"/>
      <family val="2"/>
    </font>
    <font>
      <sz val="10"/>
      <name val="Calibri"/>
      <family val="2"/>
    </font>
    <font>
      <i/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rgb="FF0070C0"/>
      <name val="Arial"/>
      <family val="2"/>
    </font>
    <font>
      <u val="single"/>
      <sz val="11"/>
      <color rgb="FF0070C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Border="0" applyProtection="0">
      <alignment/>
    </xf>
    <xf numFmtId="164" fontId="4" fillId="0" borderId="0" applyBorder="0" applyProtection="0">
      <alignment/>
    </xf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Fill="0" applyBorder="0" applyAlignment="0" applyProtection="0"/>
    <xf numFmtId="164" fontId="4" fillId="0" borderId="0" applyBorder="0" applyProtection="0">
      <alignment/>
    </xf>
    <xf numFmtId="0" fontId="7" fillId="0" borderId="0" applyNumberFormat="0" applyBorder="0" applyProtection="0">
      <alignment/>
    </xf>
    <xf numFmtId="165" fontId="7" fillId="0" borderId="0" applyBorder="0" applyProtection="0">
      <alignment/>
    </xf>
    <xf numFmtId="0" fontId="8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</cellStyleXfs>
  <cellXfs count="56">
    <xf numFmtId="0" fontId="0" fillId="0" borderId="0" xfId="0"/>
    <xf numFmtId="164" fontId="10" fillId="0" borderId="0" xfId="22" applyFont="1" applyFill="1" applyAlignment="1">
      <alignment horizontal="center" vertical="top"/>
    </xf>
    <xf numFmtId="167" fontId="10" fillId="0" borderId="0" xfId="22" applyNumberFormat="1" applyFont="1" applyFill="1" applyAlignment="1">
      <alignment vertical="top"/>
    </xf>
    <xf numFmtId="164" fontId="10" fillId="0" borderId="0" xfId="22" applyFont="1" applyFill="1" applyAlignment="1">
      <alignment vertical="top"/>
    </xf>
    <xf numFmtId="164" fontId="1" fillId="0" borderId="0" xfId="22" applyFont="1" applyFill="1" applyAlignment="1">
      <alignment vertical="top"/>
    </xf>
    <xf numFmtId="164" fontId="10" fillId="0" borderId="0" xfId="22" applyFont="1" applyFill="1" applyBorder="1" applyAlignment="1">
      <alignment vertical="top"/>
    </xf>
    <xf numFmtId="0" fontId="10" fillId="0" borderId="0" xfId="0" applyFont="1" applyAlignment="1">
      <alignment vertical="top"/>
    </xf>
    <xf numFmtId="164" fontId="10" fillId="0" borderId="0" xfId="22" applyFont="1" applyFill="1" applyBorder="1" applyAlignment="1">
      <alignment horizontal="center" vertical="top"/>
    </xf>
    <xf numFmtId="164" fontId="13" fillId="0" borderId="0" xfId="22" applyFont="1" applyFill="1" applyAlignment="1">
      <alignment vertical="top"/>
    </xf>
    <xf numFmtId="2" fontId="13" fillId="0" borderId="0" xfId="22" applyNumberFormat="1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164" fontId="15" fillId="0" borderId="0" xfId="22" applyFont="1" applyFill="1" applyAlignment="1">
      <alignment vertical="top"/>
    </xf>
    <xf numFmtId="0" fontId="10" fillId="0" borderId="0" xfId="0" applyFont="1" applyBorder="1" applyAlignment="1">
      <alignment vertical="top"/>
    </xf>
    <xf numFmtId="164" fontId="16" fillId="0" borderId="0" xfId="22" applyFont="1" applyFill="1" applyAlignment="1">
      <alignment horizontal="left" vertical="top"/>
    </xf>
    <xf numFmtId="164" fontId="10" fillId="0" borderId="0" xfId="22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166" fontId="10" fillId="0" borderId="0" xfId="22" applyNumberFormat="1" applyFont="1" applyFill="1" applyAlignment="1">
      <alignment vertical="top"/>
    </xf>
    <xf numFmtId="166" fontId="10" fillId="0" borderId="0" xfId="22" applyNumberFormat="1" applyFont="1" applyFill="1" applyBorder="1" applyAlignment="1">
      <alignment vertical="top"/>
    </xf>
    <xf numFmtId="0" fontId="1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6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166" fontId="10" fillId="0" borderId="1" xfId="22" applyNumberFormat="1" applyFont="1" applyFill="1" applyBorder="1" applyAlignment="1">
      <alignment vertical="top"/>
    </xf>
    <xf numFmtId="166" fontId="10" fillId="2" borderId="2" xfId="20" applyNumberFormat="1" applyFont="1" applyFill="1" applyBorder="1" applyAlignment="1">
      <alignment vertical="top"/>
    </xf>
    <xf numFmtId="166" fontId="10" fillId="3" borderId="3" xfId="20" applyNumberFormat="1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164" fontId="1" fillId="4" borderId="5" xfId="22" applyFont="1" applyFill="1" applyBorder="1" applyAlignment="1">
      <alignment vertical="top"/>
    </xf>
    <xf numFmtId="0" fontId="16" fillId="4" borderId="6" xfId="0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center" vertical="top"/>
    </xf>
    <xf numFmtId="164" fontId="16" fillId="4" borderId="7" xfId="22" applyFont="1" applyFill="1" applyBorder="1" applyAlignment="1">
      <alignment horizontal="left" vertical="top"/>
    </xf>
    <xf numFmtId="164" fontId="10" fillId="4" borderId="7" xfId="22" applyFont="1" applyFill="1" applyBorder="1" applyAlignment="1">
      <alignment horizontal="center" vertical="top"/>
    </xf>
    <xf numFmtId="164" fontId="1" fillId="5" borderId="0" xfId="22" applyFont="1" applyFill="1" applyAlignment="1">
      <alignment vertical="top" wrapText="1"/>
    </xf>
    <xf numFmtId="164" fontId="1" fillId="5" borderId="0" xfId="22" applyFont="1" applyFill="1" applyAlignment="1">
      <alignment vertical="top"/>
    </xf>
    <xf numFmtId="164" fontId="1" fillId="5" borderId="0" xfId="22" applyFont="1" applyFill="1" applyBorder="1" applyAlignment="1">
      <alignment vertical="top"/>
    </xf>
    <xf numFmtId="0" fontId="1" fillId="5" borderId="0" xfId="0" applyFont="1" applyFill="1" applyAlignment="1">
      <alignment vertical="top" wrapText="1"/>
    </xf>
    <xf numFmtId="0" fontId="1" fillId="5" borderId="0" xfId="0" applyFont="1" applyFill="1" applyAlignment="1">
      <alignment vertical="top"/>
    </xf>
    <xf numFmtId="0" fontId="1" fillId="5" borderId="0" xfId="0" applyFont="1" applyFill="1" applyAlignment="1">
      <alignment horizontal="left" vertical="top" wrapText="1"/>
    </xf>
    <xf numFmtId="164" fontId="17" fillId="5" borderId="0" xfId="25" applyNumberFormat="1" applyFont="1" applyFill="1" applyAlignment="1">
      <alignment horizontal="left" vertical="top"/>
    </xf>
    <xf numFmtId="164" fontId="17" fillId="5" borderId="0" xfId="25" applyNumberFormat="1" applyFont="1" applyFill="1" applyBorder="1" applyAlignment="1">
      <alignment horizontal="left" vertical="top"/>
    </xf>
    <xf numFmtId="164" fontId="16" fillId="5" borderId="0" xfId="22" applyFont="1" applyFill="1" applyAlignment="1">
      <alignment horizontal="left" vertical="top"/>
    </xf>
    <xf numFmtId="169" fontId="10" fillId="0" borderId="0" xfId="22" applyNumberFormat="1" applyFont="1" applyFill="1" applyAlignment="1">
      <alignment vertical="top"/>
    </xf>
    <xf numFmtId="169" fontId="10" fillId="3" borderId="3" xfId="20" applyNumberFormat="1" applyFont="1" applyFill="1" applyBorder="1" applyAlignment="1">
      <alignment vertical="top"/>
    </xf>
    <xf numFmtId="169" fontId="10" fillId="2" borderId="2" xfId="20" applyNumberFormat="1" applyFont="1" applyFill="1" applyBorder="1" applyAlignment="1">
      <alignment vertical="top"/>
    </xf>
    <xf numFmtId="169" fontId="10" fillId="0" borderId="0" xfId="22" applyNumberFormat="1" applyFont="1" applyFill="1" applyAlignment="1" applyProtection="1">
      <alignment vertical="top"/>
      <protection locked="0"/>
    </xf>
    <xf numFmtId="169" fontId="10" fillId="0" borderId="1" xfId="0" applyNumberFormat="1" applyFont="1" applyBorder="1" applyAlignment="1" applyProtection="1">
      <alignment horizontal="right" vertical="top"/>
      <protection locked="0"/>
    </xf>
    <xf numFmtId="164" fontId="15" fillId="6" borderId="8" xfId="2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18" fillId="0" borderId="0" xfId="22" applyFont="1" applyFill="1" applyAlignment="1">
      <alignment horizontal="center" vertical="top"/>
    </xf>
    <xf numFmtId="164" fontId="19" fillId="6" borderId="9" xfId="22" applyFont="1" applyFill="1" applyBorder="1" applyAlignment="1">
      <alignment horizontal="center" vertical="center" wrapText="1"/>
    </xf>
    <xf numFmtId="164" fontId="19" fillId="6" borderId="10" xfId="22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top"/>
    </xf>
    <xf numFmtId="0" fontId="15" fillId="4" borderId="11" xfId="0" applyFont="1" applyFill="1" applyBorder="1" applyAlignment="1">
      <alignment horizontal="center" vertical="top"/>
    </xf>
    <xf numFmtId="164" fontId="15" fillId="4" borderId="5" xfId="22" applyFont="1" applyFill="1" applyBorder="1" applyAlignment="1">
      <alignment horizontal="center" vertical="top"/>
    </xf>
    <xf numFmtId="164" fontId="15" fillId="4" borderId="12" xfId="22" applyFont="1" applyFill="1" applyBorder="1" applyAlignment="1">
      <alignment horizontal="center" vertical="top"/>
    </xf>
    <xf numFmtId="164" fontId="10" fillId="0" borderId="0" xfId="22" applyFont="1" applyFill="1" applyAlignment="1" applyProtection="1">
      <alignment horizontal="center" vertical="top"/>
      <protection hidden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Excel Built-in Hyperlink" xfId="21"/>
    <cellStyle name="Excel Built-in Normal" xfId="22"/>
    <cellStyle name="Heading" xfId="23"/>
    <cellStyle name="Heading1" xfId="24"/>
    <cellStyle name="Hypertextový odkaz" xfId="25"/>
    <cellStyle name="Normální 2" xfId="26"/>
    <cellStyle name="Result" xfId="27"/>
    <cellStyle name="Result2" xfId="28"/>
    <cellStyle name="Normální 3" xfId="29"/>
    <cellStyle name="Excel Built-in Normální 2" xfId="30"/>
    <cellStyle name="Excel Built-in normální_Optomechanika" xfId="31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tanda.lt/images/spc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47625" cy="9525"/>
    <xdr:pic>
      <xdr:nvPicPr>
        <xdr:cNvPr id="2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685800" y="11144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47625" cy="9525"/>
    <xdr:pic>
      <xdr:nvPicPr>
        <xdr:cNvPr id="3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685800" y="11144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46"/>
  <sheetViews>
    <sheetView tabSelected="1" zoomScale="70" zoomScaleNormal="70" workbookViewId="0" topLeftCell="A13">
      <selection activeCell="M41" sqref="M41"/>
    </sheetView>
  </sheetViews>
  <sheetFormatPr defaultColWidth="9.00390625" defaultRowHeight="14.25"/>
  <cols>
    <col min="1" max="1" width="9.00390625" style="6" customWidth="1"/>
    <col min="2" max="2" width="103.625" style="4" customWidth="1"/>
    <col min="3" max="3" width="20.125" style="13" customWidth="1"/>
    <col min="4" max="4" width="7.25390625" style="1" customWidth="1"/>
    <col min="5" max="6" width="17.75390625" style="1" customWidth="1"/>
    <col min="7" max="7" width="23.00390625" style="1" customWidth="1"/>
    <col min="8" max="8" width="21.25390625" style="3" customWidth="1"/>
    <col min="9" max="9" width="17.375" style="3" customWidth="1"/>
    <col min="10" max="10" width="8.50390625" style="3" customWidth="1"/>
    <col min="11" max="11" width="12.75390625" style="3" customWidth="1"/>
    <col min="12" max="1026" width="8.125" style="3" customWidth="1"/>
    <col min="1027" max="1027" width="9.00390625" style="6" customWidth="1"/>
    <col min="1028" max="16384" width="9.00390625" style="6" customWidth="1"/>
  </cols>
  <sheetData>
    <row r="1" spans="2:3" ht="14.25">
      <c r="B1" s="48" t="s">
        <v>43</v>
      </c>
      <c r="C1" s="48"/>
    </row>
    <row r="2" spans="2:3" ht="14.25">
      <c r="B2" s="48"/>
      <c r="C2" s="48"/>
    </row>
    <row r="4" spans="1:1026" s="15" customFormat="1" ht="45">
      <c r="A4" s="46" t="s">
        <v>49</v>
      </c>
      <c r="B4" s="49" t="s">
        <v>42</v>
      </c>
      <c r="C4" s="50"/>
      <c r="D4" s="46" t="s">
        <v>39</v>
      </c>
      <c r="E4" s="46" t="s">
        <v>46</v>
      </c>
      <c r="F4" s="46" t="s">
        <v>48</v>
      </c>
      <c r="G4" s="46" t="s">
        <v>47</v>
      </c>
      <c r="H4" s="46" t="s">
        <v>44</v>
      </c>
      <c r="I4" s="46" t="s">
        <v>45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</row>
    <row r="5" spans="1:12" ht="24.75" customHeight="1">
      <c r="A5" s="47">
        <f>1</f>
        <v>1</v>
      </c>
      <c r="B5" s="32" t="s">
        <v>19</v>
      </c>
      <c r="C5" s="38"/>
      <c r="D5" s="1">
        <v>6</v>
      </c>
      <c r="E5" s="44">
        <v>0</v>
      </c>
      <c r="F5" s="44">
        <f>E5*D5</f>
        <v>0</v>
      </c>
      <c r="G5" s="55" t="str">
        <f>IF(F5&lt;=I5,"VYHOVUJE","NEVYHOVUJE")</f>
        <v>VYHOVUJE</v>
      </c>
      <c r="H5" s="16">
        <v>23000</v>
      </c>
      <c r="I5" s="16">
        <f>H5*D5</f>
        <v>138000</v>
      </c>
      <c r="J5" s="2"/>
      <c r="L5" s="8"/>
    </row>
    <row r="6" spans="1:12" ht="43.5" customHeight="1">
      <c r="A6" s="47">
        <f>A5+1</f>
        <v>2</v>
      </c>
      <c r="B6" s="32" t="s">
        <v>20</v>
      </c>
      <c r="C6" s="38"/>
      <c r="D6" s="1">
        <v>3</v>
      </c>
      <c r="E6" s="44">
        <v>0</v>
      </c>
      <c r="F6" s="44">
        <f>E6*D6</f>
        <v>0</v>
      </c>
      <c r="G6" s="55" t="str">
        <f aca="true" t="shared" si="0" ref="G6:G42">IF(F6&lt;=I6,"VYHOVUJE","NEVYHOVUJE")</f>
        <v>VYHOVUJE</v>
      </c>
      <c r="H6" s="16">
        <v>23000</v>
      </c>
      <c r="I6" s="16">
        <f>H6*D6</f>
        <v>69000</v>
      </c>
      <c r="J6" s="2"/>
      <c r="L6" s="8"/>
    </row>
    <row r="7" spans="1:12" ht="40.5" customHeight="1">
      <c r="A7" s="47">
        <f aca="true" t="shared" si="1" ref="A7:A42">A6+1</f>
        <v>3</v>
      </c>
      <c r="B7" s="32" t="s">
        <v>31</v>
      </c>
      <c r="C7" s="38"/>
      <c r="D7" s="1">
        <v>1</v>
      </c>
      <c r="E7" s="44">
        <v>0</v>
      </c>
      <c r="F7" s="44">
        <f aca="true" t="shared" si="2" ref="F7:F42">E7*D7</f>
        <v>0</v>
      </c>
      <c r="G7" s="55" t="str">
        <f t="shared" si="0"/>
        <v>VYHOVUJE</v>
      </c>
      <c r="H7" s="16">
        <v>20800</v>
      </c>
      <c r="I7" s="16">
        <f>H7*D7</f>
        <v>20800</v>
      </c>
      <c r="J7" s="2"/>
      <c r="K7" s="9"/>
      <c r="L7" s="8"/>
    </row>
    <row r="8" spans="1:10" ht="33" customHeight="1">
      <c r="A8" s="47">
        <f t="shared" si="1"/>
        <v>4</v>
      </c>
      <c r="B8" s="32" t="s">
        <v>32</v>
      </c>
      <c r="C8" s="38"/>
      <c r="D8" s="1">
        <v>2</v>
      </c>
      <c r="E8" s="44">
        <v>0</v>
      </c>
      <c r="F8" s="44">
        <f t="shared" si="2"/>
        <v>0</v>
      </c>
      <c r="G8" s="55" t="str">
        <f t="shared" si="0"/>
        <v>VYHOVUJE</v>
      </c>
      <c r="H8" s="16">
        <v>20500</v>
      </c>
      <c r="I8" s="16">
        <f aca="true" t="shared" si="3" ref="I8:I20">H8*D8</f>
        <v>41000</v>
      </c>
      <c r="J8" s="2"/>
    </row>
    <row r="9" spans="1:10" ht="48" customHeight="1">
      <c r="A9" s="47">
        <f t="shared" si="1"/>
        <v>5</v>
      </c>
      <c r="B9" s="32" t="s">
        <v>33</v>
      </c>
      <c r="C9" s="38"/>
      <c r="D9" s="1">
        <v>6</v>
      </c>
      <c r="E9" s="44">
        <v>0</v>
      </c>
      <c r="F9" s="44">
        <f t="shared" si="2"/>
        <v>0</v>
      </c>
      <c r="G9" s="55" t="str">
        <f t="shared" si="0"/>
        <v>VYHOVUJE</v>
      </c>
      <c r="H9" s="16">
        <v>16500</v>
      </c>
      <c r="I9" s="16">
        <f t="shared" si="3"/>
        <v>99000</v>
      </c>
      <c r="J9" s="2"/>
    </row>
    <row r="10" spans="1:10" ht="14.25">
      <c r="A10" s="47">
        <f t="shared" si="1"/>
        <v>6</v>
      </c>
      <c r="B10" s="33" t="s">
        <v>0</v>
      </c>
      <c r="C10" s="38"/>
      <c r="D10" s="1">
        <v>2</v>
      </c>
      <c r="E10" s="44">
        <v>0</v>
      </c>
      <c r="F10" s="44">
        <f t="shared" si="2"/>
        <v>0</v>
      </c>
      <c r="G10" s="55" t="str">
        <f t="shared" si="0"/>
        <v>VYHOVUJE</v>
      </c>
      <c r="H10" s="16">
        <v>3100</v>
      </c>
      <c r="I10" s="16">
        <f t="shared" si="3"/>
        <v>6200</v>
      </c>
      <c r="J10" s="2"/>
    </row>
    <row r="11" spans="1:10" ht="14.25">
      <c r="A11" s="47">
        <f t="shared" si="1"/>
        <v>7</v>
      </c>
      <c r="B11" s="34" t="s">
        <v>1</v>
      </c>
      <c r="C11" s="39"/>
      <c r="D11" s="7">
        <v>4</v>
      </c>
      <c r="E11" s="44">
        <v>0</v>
      </c>
      <c r="F11" s="44">
        <f t="shared" si="2"/>
        <v>0</v>
      </c>
      <c r="G11" s="55" t="str">
        <f t="shared" si="0"/>
        <v>VYHOVUJE</v>
      </c>
      <c r="H11" s="17">
        <v>1370</v>
      </c>
      <c r="I11" s="16">
        <f t="shared" si="3"/>
        <v>5480</v>
      </c>
      <c r="J11" s="2"/>
    </row>
    <row r="12" spans="1:10" ht="29.25" customHeight="1">
      <c r="A12" s="47">
        <f t="shared" si="1"/>
        <v>8</v>
      </c>
      <c r="B12" s="32" t="s">
        <v>2</v>
      </c>
      <c r="C12" s="38"/>
      <c r="D12" s="1">
        <v>1</v>
      </c>
      <c r="E12" s="44">
        <v>0</v>
      </c>
      <c r="F12" s="44">
        <f t="shared" si="2"/>
        <v>0</v>
      </c>
      <c r="G12" s="55" t="str">
        <f t="shared" si="0"/>
        <v>VYHOVUJE</v>
      </c>
      <c r="H12" s="16">
        <v>4820</v>
      </c>
      <c r="I12" s="16">
        <f t="shared" si="3"/>
        <v>4820</v>
      </c>
      <c r="J12" s="2"/>
    </row>
    <row r="13" spans="1:10" ht="26.25" customHeight="1">
      <c r="A13" s="47">
        <f t="shared" si="1"/>
        <v>9</v>
      </c>
      <c r="B13" s="32" t="s">
        <v>3</v>
      </c>
      <c r="C13" s="38"/>
      <c r="D13" s="10">
        <v>1</v>
      </c>
      <c r="E13" s="44">
        <v>0</v>
      </c>
      <c r="F13" s="44">
        <f t="shared" si="2"/>
        <v>0</v>
      </c>
      <c r="G13" s="55" t="str">
        <f t="shared" si="0"/>
        <v>VYHOVUJE</v>
      </c>
      <c r="H13" s="16">
        <v>4920</v>
      </c>
      <c r="I13" s="16">
        <f t="shared" si="3"/>
        <v>4920</v>
      </c>
      <c r="J13" s="2"/>
    </row>
    <row r="14" spans="1:10" ht="27.75" customHeight="1">
      <c r="A14" s="47">
        <f t="shared" si="1"/>
        <v>10</v>
      </c>
      <c r="B14" s="32" t="s">
        <v>4</v>
      </c>
      <c r="C14" s="38"/>
      <c r="D14" s="1">
        <v>1</v>
      </c>
      <c r="E14" s="44">
        <v>0</v>
      </c>
      <c r="F14" s="44">
        <f t="shared" si="2"/>
        <v>0</v>
      </c>
      <c r="G14" s="55" t="str">
        <f t="shared" si="0"/>
        <v>VYHOVUJE</v>
      </c>
      <c r="H14" s="16">
        <v>4920</v>
      </c>
      <c r="I14" s="16">
        <f t="shared" si="3"/>
        <v>4920</v>
      </c>
      <c r="J14" s="2"/>
    </row>
    <row r="15" spans="1:10" ht="40.5" customHeight="1">
      <c r="A15" s="47">
        <f t="shared" si="1"/>
        <v>11</v>
      </c>
      <c r="B15" s="32" t="s">
        <v>5</v>
      </c>
      <c r="C15" s="38"/>
      <c r="D15" s="1">
        <v>1</v>
      </c>
      <c r="E15" s="44">
        <v>0</v>
      </c>
      <c r="F15" s="44">
        <f t="shared" si="2"/>
        <v>0</v>
      </c>
      <c r="G15" s="55" t="str">
        <f t="shared" si="0"/>
        <v>VYHOVUJE</v>
      </c>
      <c r="H15" s="16">
        <v>4900</v>
      </c>
      <c r="I15" s="16">
        <f t="shared" si="3"/>
        <v>4900</v>
      </c>
      <c r="J15" s="2"/>
    </row>
    <row r="16" spans="1:10" ht="39.75" customHeight="1">
      <c r="A16" s="47">
        <f t="shared" si="1"/>
        <v>12</v>
      </c>
      <c r="B16" s="32" t="s">
        <v>6</v>
      </c>
      <c r="C16" s="38"/>
      <c r="D16" s="1">
        <v>1</v>
      </c>
      <c r="E16" s="44">
        <v>0</v>
      </c>
      <c r="F16" s="44">
        <f t="shared" si="2"/>
        <v>0</v>
      </c>
      <c r="G16" s="55" t="str">
        <f t="shared" si="0"/>
        <v>VYHOVUJE</v>
      </c>
      <c r="H16" s="16">
        <v>4900</v>
      </c>
      <c r="I16" s="16">
        <f t="shared" si="3"/>
        <v>4900</v>
      </c>
      <c r="J16" s="2"/>
    </row>
    <row r="17" spans="1:10" ht="27.75" customHeight="1">
      <c r="A17" s="47">
        <f t="shared" si="1"/>
        <v>13</v>
      </c>
      <c r="B17" s="32" t="s">
        <v>7</v>
      </c>
      <c r="C17" s="40"/>
      <c r="D17" s="1">
        <v>1</v>
      </c>
      <c r="E17" s="44">
        <v>0</v>
      </c>
      <c r="F17" s="44">
        <f t="shared" si="2"/>
        <v>0</v>
      </c>
      <c r="G17" s="55" t="str">
        <f t="shared" si="0"/>
        <v>VYHOVUJE</v>
      </c>
      <c r="H17" s="16">
        <v>4900</v>
      </c>
      <c r="I17" s="16">
        <f t="shared" si="3"/>
        <v>4900</v>
      </c>
      <c r="J17" s="2"/>
    </row>
    <row r="18" spans="1:10" ht="30" customHeight="1">
      <c r="A18" s="47">
        <f t="shared" si="1"/>
        <v>14</v>
      </c>
      <c r="B18" s="32" t="s">
        <v>8</v>
      </c>
      <c r="C18" s="38"/>
      <c r="D18" s="1">
        <v>2</v>
      </c>
      <c r="E18" s="44">
        <v>0</v>
      </c>
      <c r="F18" s="44">
        <f t="shared" si="2"/>
        <v>0</v>
      </c>
      <c r="G18" s="55" t="str">
        <f t="shared" si="0"/>
        <v>VYHOVUJE</v>
      </c>
      <c r="H18" s="16">
        <v>3750</v>
      </c>
      <c r="I18" s="16">
        <f t="shared" si="3"/>
        <v>7500</v>
      </c>
      <c r="J18" s="2"/>
    </row>
    <row r="19" spans="1:10" ht="44.25" customHeight="1">
      <c r="A19" s="47">
        <f t="shared" si="1"/>
        <v>15</v>
      </c>
      <c r="B19" s="35" t="s">
        <v>9</v>
      </c>
      <c r="C19" s="38"/>
      <c r="D19" s="1">
        <v>4</v>
      </c>
      <c r="E19" s="44">
        <v>0</v>
      </c>
      <c r="F19" s="44">
        <f t="shared" si="2"/>
        <v>0</v>
      </c>
      <c r="G19" s="55" t="str">
        <f t="shared" si="0"/>
        <v>VYHOVUJE</v>
      </c>
      <c r="H19" s="16">
        <v>3150</v>
      </c>
      <c r="I19" s="16">
        <f t="shared" si="3"/>
        <v>12600</v>
      </c>
      <c r="J19" s="2"/>
    </row>
    <row r="20" spans="1:10" ht="29.25" customHeight="1">
      <c r="A20" s="47">
        <f t="shared" si="1"/>
        <v>16</v>
      </c>
      <c r="B20" s="32" t="s">
        <v>10</v>
      </c>
      <c r="C20" s="38"/>
      <c r="D20" s="1">
        <v>1</v>
      </c>
      <c r="E20" s="44">
        <v>0</v>
      </c>
      <c r="F20" s="44">
        <f t="shared" si="2"/>
        <v>0</v>
      </c>
      <c r="G20" s="55" t="str">
        <f t="shared" si="0"/>
        <v>VYHOVUJE</v>
      </c>
      <c r="H20" s="16">
        <v>6170</v>
      </c>
      <c r="I20" s="16">
        <f t="shared" si="3"/>
        <v>6170</v>
      </c>
      <c r="J20" s="2"/>
    </row>
    <row r="21" spans="1:10" ht="14.25">
      <c r="A21" s="47">
        <f t="shared" si="1"/>
        <v>17</v>
      </c>
      <c r="B21" s="36" t="s">
        <v>34</v>
      </c>
      <c r="C21" s="38"/>
      <c r="D21" s="1">
        <v>2</v>
      </c>
      <c r="E21" s="44">
        <v>0</v>
      </c>
      <c r="F21" s="44">
        <f t="shared" si="2"/>
        <v>0</v>
      </c>
      <c r="G21" s="55" t="str">
        <f t="shared" si="0"/>
        <v>VYHOVUJE</v>
      </c>
      <c r="H21" s="16">
        <v>8620</v>
      </c>
      <c r="I21" s="16">
        <f aca="true" t="shared" si="4" ref="I21:I32">H21*D21</f>
        <v>17240</v>
      </c>
      <c r="J21" s="2"/>
    </row>
    <row r="22" spans="1:10" ht="14.25">
      <c r="A22" s="47">
        <f t="shared" si="1"/>
        <v>18</v>
      </c>
      <c r="B22" s="33" t="s">
        <v>13</v>
      </c>
      <c r="C22" s="38"/>
      <c r="D22" s="1">
        <v>1</v>
      </c>
      <c r="E22" s="44">
        <v>0</v>
      </c>
      <c r="F22" s="44">
        <f t="shared" si="2"/>
        <v>0</v>
      </c>
      <c r="G22" s="55" t="str">
        <f t="shared" si="0"/>
        <v>VYHOVUJE</v>
      </c>
      <c r="H22" s="16">
        <v>3480</v>
      </c>
      <c r="I22" s="16">
        <f t="shared" si="4"/>
        <v>3480</v>
      </c>
      <c r="J22" s="2"/>
    </row>
    <row r="23" spans="1:10" ht="14.25">
      <c r="A23" s="47">
        <f t="shared" si="1"/>
        <v>19</v>
      </c>
      <c r="B23" s="33" t="s">
        <v>11</v>
      </c>
      <c r="C23" s="38"/>
      <c r="D23" s="1">
        <v>2</v>
      </c>
      <c r="E23" s="44">
        <v>0</v>
      </c>
      <c r="F23" s="44">
        <f t="shared" si="2"/>
        <v>0</v>
      </c>
      <c r="G23" s="55" t="str">
        <f t="shared" si="0"/>
        <v>VYHOVUJE</v>
      </c>
      <c r="H23" s="16">
        <v>2200</v>
      </c>
      <c r="I23" s="16">
        <f t="shared" si="4"/>
        <v>4400</v>
      </c>
      <c r="J23" s="2"/>
    </row>
    <row r="24" spans="1:10" ht="14.25">
      <c r="A24" s="47">
        <f t="shared" si="1"/>
        <v>20</v>
      </c>
      <c r="B24" s="33" t="s">
        <v>12</v>
      </c>
      <c r="C24" s="38"/>
      <c r="D24" s="1">
        <v>1</v>
      </c>
      <c r="E24" s="44">
        <v>0</v>
      </c>
      <c r="F24" s="44">
        <f t="shared" si="2"/>
        <v>0</v>
      </c>
      <c r="G24" s="55" t="str">
        <f t="shared" si="0"/>
        <v>VYHOVUJE</v>
      </c>
      <c r="H24" s="16">
        <v>1170</v>
      </c>
      <c r="I24" s="16">
        <f t="shared" si="4"/>
        <v>1170</v>
      </c>
      <c r="J24" s="2"/>
    </row>
    <row r="25" spans="1:10" ht="14.25">
      <c r="A25" s="47">
        <f t="shared" si="1"/>
        <v>21</v>
      </c>
      <c r="B25" s="33" t="s">
        <v>14</v>
      </c>
      <c r="C25" s="38"/>
      <c r="D25" s="1">
        <v>1</v>
      </c>
      <c r="E25" s="44">
        <v>0</v>
      </c>
      <c r="F25" s="44">
        <f t="shared" si="2"/>
        <v>0</v>
      </c>
      <c r="G25" s="55" t="str">
        <f t="shared" si="0"/>
        <v>VYHOVUJE</v>
      </c>
      <c r="H25" s="16">
        <v>2780</v>
      </c>
      <c r="I25" s="16">
        <f t="shared" si="4"/>
        <v>2780</v>
      </c>
      <c r="J25" s="2"/>
    </row>
    <row r="26" spans="1:10" ht="14.25">
      <c r="A26" s="47">
        <f t="shared" si="1"/>
        <v>22</v>
      </c>
      <c r="B26" s="36" t="s">
        <v>15</v>
      </c>
      <c r="C26" s="38"/>
      <c r="D26" s="1">
        <v>2</v>
      </c>
      <c r="E26" s="44">
        <v>0</v>
      </c>
      <c r="F26" s="44">
        <f t="shared" si="2"/>
        <v>0</v>
      </c>
      <c r="G26" s="55" t="str">
        <f t="shared" si="0"/>
        <v>VYHOVUJE</v>
      </c>
      <c r="H26" s="16">
        <v>2050</v>
      </c>
      <c r="I26" s="16">
        <f t="shared" si="4"/>
        <v>4100</v>
      </c>
      <c r="J26" s="2"/>
    </row>
    <row r="27" spans="1:10" ht="14.25">
      <c r="A27" s="47">
        <f t="shared" si="1"/>
        <v>23</v>
      </c>
      <c r="B27" s="36" t="s">
        <v>35</v>
      </c>
      <c r="C27" s="38"/>
      <c r="D27" s="1">
        <v>2</v>
      </c>
      <c r="E27" s="44">
        <v>0</v>
      </c>
      <c r="F27" s="44">
        <f t="shared" si="2"/>
        <v>0</v>
      </c>
      <c r="G27" s="55" t="str">
        <f t="shared" si="0"/>
        <v>VYHOVUJE</v>
      </c>
      <c r="H27" s="16">
        <v>3170</v>
      </c>
      <c r="I27" s="16">
        <f t="shared" si="4"/>
        <v>6340</v>
      </c>
      <c r="J27" s="2"/>
    </row>
    <row r="28" spans="1:10" ht="14.25">
      <c r="A28" s="47">
        <f t="shared" si="1"/>
        <v>24</v>
      </c>
      <c r="B28" s="36" t="s">
        <v>16</v>
      </c>
      <c r="C28" s="38"/>
      <c r="D28" s="1">
        <v>1</v>
      </c>
      <c r="E28" s="44">
        <v>0</v>
      </c>
      <c r="F28" s="44">
        <f t="shared" si="2"/>
        <v>0</v>
      </c>
      <c r="G28" s="55" t="str">
        <f t="shared" si="0"/>
        <v>VYHOVUJE</v>
      </c>
      <c r="H28" s="16">
        <v>2060</v>
      </c>
      <c r="I28" s="16">
        <f t="shared" si="4"/>
        <v>2060</v>
      </c>
      <c r="J28" s="2"/>
    </row>
    <row r="29" spans="1:10" ht="32.25" customHeight="1">
      <c r="A29" s="47">
        <f t="shared" si="1"/>
        <v>25</v>
      </c>
      <c r="B29" s="32" t="s">
        <v>36</v>
      </c>
      <c r="C29" s="38"/>
      <c r="D29" s="1">
        <v>1</v>
      </c>
      <c r="E29" s="44">
        <v>0</v>
      </c>
      <c r="F29" s="44">
        <f t="shared" si="2"/>
        <v>0</v>
      </c>
      <c r="G29" s="55" t="str">
        <f t="shared" si="0"/>
        <v>VYHOVUJE</v>
      </c>
      <c r="H29" s="16">
        <v>4100</v>
      </c>
      <c r="I29" s="16">
        <f t="shared" si="4"/>
        <v>4100</v>
      </c>
      <c r="J29" s="2"/>
    </row>
    <row r="30" spans="1:10" ht="14.25">
      <c r="A30" s="47">
        <f t="shared" si="1"/>
        <v>26</v>
      </c>
      <c r="B30" s="33" t="s">
        <v>17</v>
      </c>
      <c r="C30" s="38"/>
      <c r="D30" s="1">
        <v>1</v>
      </c>
      <c r="E30" s="44">
        <v>0</v>
      </c>
      <c r="F30" s="44">
        <f t="shared" si="2"/>
        <v>0</v>
      </c>
      <c r="G30" s="55" t="str">
        <f t="shared" si="0"/>
        <v>VYHOVUJE</v>
      </c>
      <c r="H30" s="16">
        <v>810</v>
      </c>
      <c r="I30" s="16">
        <f t="shared" si="4"/>
        <v>810</v>
      </c>
      <c r="J30" s="2"/>
    </row>
    <row r="31" spans="1:10" ht="14.25">
      <c r="A31" s="47">
        <f t="shared" si="1"/>
        <v>27</v>
      </c>
      <c r="B31" s="36" t="s">
        <v>18</v>
      </c>
      <c r="C31" s="38"/>
      <c r="D31" s="1">
        <v>1</v>
      </c>
      <c r="E31" s="44">
        <v>0</v>
      </c>
      <c r="F31" s="44">
        <f t="shared" si="2"/>
        <v>0</v>
      </c>
      <c r="G31" s="55" t="str">
        <f t="shared" si="0"/>
        <v>VYHOVUJE</v>
      </c>
      <c r="H31" s="16">
        <v>19990</v>
      </c>
      <c r="I31" s="16">
        <f t="shared" si="4"/>
        <v>19990</v>
      </c>
      <c r="J31" s="2"/>
    </row>
    <row r="32" spans="1:10" ht="27.75" customHeight="1">
      <c r="A32" s="47">
        <f t="shared" si="1"/>
        <v>28</v>
      </c>
      <c r="B32" s="32" t="s">
        <v>37</v>
      </c>
      <c r="C32" s="38"/>
      <c r="D32" s="1">
        <v>1</v>
      </c>
      <c r="E32" s="44">
        <v>0</v>
      </c>
      <c r="F32" s="44">
        <f t="shared" si="2"/>
        <v>0</v>
      </c>
      <c r="G32" s="55" t="str">
        <f t="shared" si="0"/>
        <v>VYHOVUJE</v>
      </c>
      <c r="H32" s="16">
        <v>6900</v>
      </c>
      <c r="I32" s="16">
        <f t="shared" si="4"/>
        <v>6900</v>
      </c>
      <c r="J32" s="2"/>
    </row>
    <row r="33" spans="1:10" ht="60" customHeight="1">
      <c r="A33" s="47">
        <f t="shared" si="1"/>
        <v>29</v>
      </c>
      <c r="B33" s="37" t="s">
        <v>21</v>
      </c>
      <c r="C33" s="40"/>
      <c r="D33" s="1">
        <v>1</v>
      </c>
      <c r="E33" s="44">
        <v>0</v>
      </c>
      <c r="F33" s="44">
        <f t="shared" si="2"/>
        <v>0</v>
      </c>
      <c r="G33" s="55" t="str">
        <f t="shared" si="0"/>
        <v>VYHOVUJE</v>
      </c>
      <c r="H33" s="16">
        <v>32350</v>
      </c>
      <c r="I33" s="16">
        <f aca="true" t="shared" si="5" ref="I33:I42">H33*D33</f>
        <v>32350</v>
      </c>
      <c r="J33" s="2"/>
    </row>
    <row r="34" spans="1:10" ht="40.5" customHeight="1">
      <c r="A34" s="47">
        <f t="shared" si="1"/>
        <v>30</v>
      </c>
      <c r="B34" s="35" t="s">
        <v>22</v>
      </c>
      <c r="C34" s="40"/>
      <c r="D34" s="1">
        <v>1</v>
      </c>
      <c r="E34" s="44">
        <v>0</v>
      </c>
      <c r="F34" s="44">
        <f t="shared" si="2"/>
        <v>0</v>
      </c>
      <c r="G34" s="55" t="str">
        <f t="shared" si="0"/>
        <v>VYHOVUJE</v>
      </c>
      <c r="H34" s="16">
        <v>32350</v>
      </c>
      <c r="I34" s="16">
        <f t="shared" si="5"/>
        <v>32350</v>
      </c>
      <c r="J34" s="2"/>
    </row>
    <row r="35" spans="1:1026" ht="14.25">
      <c r="A35" s="47">
        <f t="shared" si="1"/>
        <v>31</v>
      </c>
      <c r="B35" s="36" t="s">
        <v>23</v>
      </c>
      <c r="C35" s="40"/>
      <c r="D35" s="1">
        <v>1</v>
      </c>
      <c r="E35" s="44">
        <v>0</v>
      </c>
      <c r="F35" s="44">
        <f t="shared" si="2"/>
        <v>0</v>
      </c>
      <c r="G35" s="55" t="str">
        <f t="shared" si="0"/>
        <v>VYHOVUJE</v>
      </c>
      <c r="H35" s="16">
        <v>31550</v>
      </c>
      <c r="I35" s="16">
        <f t="shared" si="5"/>
        <v>31550</v>
      </c>
      <c r="J35" s="2"/>
      <c r="K35" s="41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  <c r="AMJ35" s="6"/>
      <c r="AMK35" s="6"/>
      <c r="AML35" s="6"/>
    </row>
    <row r="36" spans="1:1026" ht="14.25">
      <c r="A36" s="47">
        <f t="shared" si="1"/>
        <v>32</v>
      </c>
      <c r="B36" s="33" t="s">
        <v>24</v>
      </c>
      <c r="C36" s="40"/>
      <c r="D36" s="1">
        <v>1</v>
      </c>
      <c r="E36" s="44">
        <v>0</v>
      </c>
      <c r="F36" s="44">
        <f t="shared" si="2"/>
        <v>0</v>
      </c>
      <c r="G36" s="55" t="str">
        <f t="shared" si="0"/>
        <v>VYHOVUJE</v>
      </c>
      <c r="H36" s="16">
        <v>32100</v>
      </c>
      <c r="I36" s="16">
        <f t="shared" si="5"/>
        <v>32100</v>
      </c>
      <c r="J36" s="2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6"/>
      <c r="AMI36" s="6"/>
      <c r="AMJ36" s="6"/>
      <c r="AMK36" s="6"/>
      <c r="AML36" s="6"/>
    </row>
    <row r="37" spans="1:1026" ht="14.25">
      <c r="A37" s="47">
        <f t="shared" si="1"/>
        <v>33</v>
      </c>
      <c r="B37" s="33" t="s">
        <v>25</v>
      </c>
      <c r="C37" s="40"/>
      <c r="D37" s="1">
        <v>1</v>
      </c>
      <c r="E37" s="44">
        <v>0</v>
      </c>
      <c r="F37" s="44">
        <f t="shared" si="2"/>
        <v>0</v>
      </c>
      <c r="G37" s="55" t="str">
        <f t="shared" si="0"/>
        <v>VYHOVUJE</v>
      </c>
      <c r="H37" s="16">
        <v>31600</v>
      </c>
      <c r="I37" s="16">
        <f t="shared" si="5"/>
        <v>31600</v>
      </c>
      <c r="J37" s="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  <c r="ADC37" s="6"/>
      <c r="ADD37" s="6"/>
      <c r="ADE37" s="6"/>
      <c r="ADF37" s="6"/>
      <c r="ADG37" s="6"/>
      <c r="ADH37" s="6"/>
      <c r="ADI37" s="6"/>
      <c r="ADJ37" s="6"/>
      <c r="ADK37" s="6"/>
      <c r="ADL37" s="6"/>
      <c r="ADM37" s="6"/>
      <c r="ADN37" s="6"/>
      <c r="ADO37" s="6"/>
      <c r="ADP37" s="6"/>
      <c r="ADQ37" s="6"/>
      <c r="ADR37" s="6"/>
      <c r="ADS37" s="6"/>
      <c r="ADT37" s="6"/>
      <c r="ADU37" s="6"/>
      <c r="ADV37" s="6"/>
      <c r="ADW37" s="6"/>
      <c r="ADX37" s="6"/>
      <c r="ADY37" s="6"/>
      <c r="ADZ37" s="6"/>
      <c r="AEA37" s="6"/>
      <c r="AEB37" s="6"/>
      <c r="AEC37" s="6"/>
      <c r="AED37" s="6"/>
      <c r="AEE37" s="6"/>
      <c r="AEF37" s="6"/>
      <c r="AEG37" s="6"/>
      <c r="AEH37" s="6"/>
      <c r="AEI37" s="6"/>
      <c r="AEJ37" s="6"/>
      <c r="AEK37" s="6"/>
      <c r="AEL37" s="6"/>
      <c r="AEM37" s="6"/>
      <c r="AEN37" s="6"/>
      <c r="AEO37" s="6"/>
      <c r="AEP37" s="6"/>
      <c r="AEQ37" s="6"/>
      <c r="AER37" s="6"/>
      <c r="AES37" s="6"/>
      <c r="AET37" s="6"/>
      <c r="AEU37" s="6"/>
      <c r="AEV37" s="6"/>
      <c r="AEW37" s="6"/>
      <c r="AEX37" s="6"/>
      <c r="AEY37" s="6"/>
      <c r="AEZ37" s="6"/>
      <c r="AFA37" s="6"/>
      <c r="AFB37" s="6"/>
      <c r="AFC37" s="6"/>
      <c r="AFD37" s="6"/>
      <c r="AFE37" s="6"/>
      <c r="AFF37" s="6"/>
      <c r="AFG37" s="6"/>
      <c r="AFH37" s="6"/>
      <c r="AFI37" s="6"/>
      <c r="AFJ37" s="6"/>
      <c r="AFK37" s="6"/>
      <c r="AFL37" s="6"/>
      <c r="AFM37" s="6"/>
      <c r="AFN37" s="6"/>
      <c r="AFO37" s="6"/>
      <c r="AFP37" s="6"/>
      <c r="AFQ37" s="6"/>
      <c r="AFR37" s="6"/>
      <c r="AFS37" s="6"/>
      <c r="AFT37" s="6"/>
      <c r="AFU37" s="6"/>
      <c r="AFV37" s="6"/>
      <c r="AFW37" s="6"/>
      <c r="AFX37" s="6"/>
      <c r="AFY37" s="6"/>
      <c r="AFZ37" s="6"/>
      <c r="AGA37" s="6"/>
      <c r="AGB37" s="6"/>
      <c r="AGC37" s="6"/>
      <c r="AGD37" s="6"/>
      <c r="AGE37" s="6"/>
      <c r="AGF37" s="6"/>
      <c r="AGG37" s="6"/>
      <c r="AGH37" s="6"/>
      <c r="AGI37" s="6"/>
      <c r="AGJ37" s="6"/>
      <c r="AGK37" s="6"/>
      <c r="AGL37" s="6"/>
      <c r="AGM37" s="6"/>
      <c r="AGN37" s="6"/>
      <c r="AGO37" s="6"/>
      <c r="AGP37" s="6"/>
      <c r="AGQ37" s="6"/>
      <c r="AGR37" s="6"/>
      <c r="AGS37" s="6"/>
      <c r="AGT37" s="6"/>
      <c r="AGU37" s="6"/>
      <c r="AGV37" s="6"/>
      <c r="AGW37" s="6"/>
      <c r="AGX37" s="6"/>
      <c r="AGY37" s="6"/>
      <c r="AGZ37" s="6"/>
      <c r="AHA37" s="6"/>
      <c r="AHB37" s="6"/>
      <c r="AHC37" s="6"/>
      <c r="AHD37" s="6"/>
      <c r="AHE37" s="6"/>
      <c r="AHF37" s="6"/>
      <c r="AHG37" s="6"/>
      <c r="AHH37" s="6"/>
      <c r="AHI37" s="6"/>
      <c r="AHJ37" s="6"/>
      <c r="AHK37" s="6"/>
      <c r="AHL37" s="6"/>
      <c r="AHM37" s="6"/>
      <c r="AHN37" s="6"/>
      <c r="AHO37" s="6"/>
      <c r="AHP37" s="6"/>
      <c r="AHQ37" s="6"/>
      <c r="AHR37" s="6"/>
      <c r="AHS37" s="6"/>
      <c r="AHT37" s="6"/>
      <c r="AHU37" s="6"/>
      <c r="AHV37" s="6"/>
      <c r="AHW37" s="6"/>
      <c r="AHX37" s="6"/>
      <c r="AHY37" s="6"/>
      <c r="AHZ37" s="6"/>
      <c r="AIA37" s="6"/>
      <c r="AIB37" s="6"/>
      <c r="AIC37" s="6"/>
      <c r="AID37" s="6"/>
      <c r="AIE37" s="6"/>
      <c r="AIF37" s="6"/>
      <c r="AIG37" s="6"/>
      <c r="AIH37" s="6"/>
      <c r="AII37" s="6"/>
      <c r="AIJ37" s="6"/>
      <c r="AIK37" s="6"/>
      <c r="AIL37" s="6"/>
      <c r="AIM37" s="6"/>
      <c r="AIN37" s="6"/>
      <c r="AIO37" s="6"/>
      <c r="AIP37" s="6"/>
      <c r="AIQ37" s="6"/>
      <c r="AIR37" s="6"/>
      <c r="AIS37" s="6"/>
      <c r="AIT37" s="6"/>
      <c r="AIU37" s="6"/>
      <c r="AIV37" s="6"/>
      <c r="AIW37" s="6"/>
      <c r="AIX37" s="6"/>
      <c r="AIY37" s="6"/>
      <c r="AIZ37" s="6"/>
      <c r="AJA37" s="6"/>
      <c r="AJB37" s="6"/>
      <c r="AJC37" s="6"/>
      <c r="AJD37" s="6"/>
      <c r="AJE37" s="6"/>
      <c r="AJF37" s="6"/>
      <c r="AJG37" s="6"/>
      <c r="AJH37" s="6"/>
      <c r="AJI37" s="6"/>
      <c r="AJJ37" s="6"/>
      <c r="AJK37" s="6"/>
      <c r="AJL37" s="6"/>
      <c r="AJM37" s="6"/>
      <c r="AJN37" s="6"/>
      <c r="AJO37" s="6"/>
      <c r="AJP37" s="6"/>
      <c r="AJQ37" s="6"/>
      <c r="AJR37" s="6"/>
      <c r="AJS37" s="6"/>
      <c r="AJT37" s="6"/>
      <c r="AJU37" s="6"/>
      <c r="AJV37" s="6"/>
      <c r="AJW37" s="6"/>
      <c r="AJX37" s="6"/>
      <c r="AJY37" s="6"/>
      <c r="AJZ37" s="6"/>
      <c r="AKA37" s="6"/>
      <c r="AKB37" s="6"/>
      <c r="AKC37" s="6"/>
      <c r="AKD37" s="6"/>
      <c r="AKE37" s="6"/>
      <c r="AKF37" s="6"/>
      <c r="AKG37" s="6"/>
      <c r="AKH37" s="6"/>
      <c r="AKI37" s="6"/>
      <c r="AKJ37" s="6"/>
      <c r="AKK37" s="6"/>
      <c r="AKL37" s="6"/>
      <c r="AKM37" s="6"/>
      <c r="AKN37" s="6"/>
      <c r="AKO37" s="6"/>
      <c r="AKP37" s="6"/>
      <c r="AKQ37" s="6"/>
      <c r="AKR37" s="6"/>
      <c r="AKS37" s="6"/>
      <c r="AKT37" s="6"/>
      <c r="AKU37" s="6"/>
      <c r="AKV37" s="6"/>
      <c r="AKW37" s="6"/>
      <c r="AKX37" s="6"/>
      <c r="AKY37" s="6"/>
      <c r="AKZ37" s="6"/>
      <c r="ALA37" s="6"/>
      <c r="ALB37" s="6"/>
      <c r="ALC37" s="6"/>
      <c r="ALD37" s="6"/>
      <c r="ALE37" s="6"/>
      <c r="ALF37" s="6"/>
      <c r="ALG37" s="6"/>
      <c r="ALH37" s="6"/>
      <c r="ALI37" s="6"/>
      <c r="ALJ37" s="6"/>
      <c r="ALK37" s="6"/>
      <c r="ALL37" s="6"/>
      <c r="ALM37" s="6"/>
      <c r="ALN37" s="6"/>
      <c r="ALO37" s="6"/>
      <c r="ALP37" s="6"/>
      <c r="ALQ37" s="6"/>
      <c r="ALR37" s="6"/>
      <c r="ALS37" s="6"/>
      <c r="ALT37" s="6"/>
      <c r="ALU37" s="6"/>
      <c r="ALV37" s="6"/>
      <c r="ALW37" s="6"/>
      <c r="ALX37" s="6"/>
      <c r="ALY37" s="6"/>
      <c r="ALZ37" s="6"/>
      <c r="AMA37" s="6"/>
      <c r="AMB37" s="6"/>
      <c r="AMC37" s="6"/>
      <c r="AMD37" s="6"/>
      <c r="AME37" s="6"/>
      <c r="AMF37" s="6"/>
      <c r="AMG37" s="6"/>
      <c r="AMH37" s="6"/>
      <c r="AMI37" s="6"/>
      <c r="AMJ37" s="6"/>
      <c r="AMK37" s="6"/>
      <c r="AML37" s="6"/>
    </row>
    <row r="38" spans="1:12" ht="14.25">
      <c r="A38" s="47">
        <f t="shared" si="1"/>
        <v>34</v>
      </c>
      <c r="B38" s="33" t="s">
        <v>26</v>
      </c>
      <c r="C38" s="40"/>
      <c r="D38" s="1">
        <v>1</v>
      </c>
      <c r="E38" s="44">
        <v>0</v>
      </c>
      <c r="F38" s="44">
        <f t="shared" si="2"/>
        <v>0</v>
      </c>
      <c r="G38" s="55" t="str">
        <f t="shared" si="0"/>
        <v>VYHOVUJE</v>
      </c>
      <c r="H38" s="16">
        <v>32100</v>
      </c>
      <c r="I38" s="16">
        <f t="shared" si="5"/>
        <v>32100</v>
      </c>
      <c r="J38" s="2"/>
      <c r="K38" s="6"/>
      <c r="L38" s="6"/>
    </row>
    <row r="39" spans="1:12" ht="32.25" customHeight="1">
      <c r="A39" s="47">
        <f t="shared" si="1"/>
        <v>35</v>
      </c>
      <c r="B39" s="32" t="s">
        <v>27</v>
      </c>
      <c r="C39" s="40"/>
      <c r="D39" s="1">
        <v>1</v>
      </c>
      <c r="E39" s="44">
        <v>0</v>
      </c>
      <c r="F39" s="44">
        <f t="shared" si="2"/>
        <v>0</v>
      </c>
      <c r="G39" s="55" t="str">
        <f t="shared" si="0"/>
        <v>VYHOVUJE</v>
      </c>
      <c r="H39" s="16">
        <v>26300</v>
      </c>
      <c r="I39" s="16">
        <f t="shared" si="5"/>
        <v>26300</v>
      </c>
      <c r="J39" s="2"/>
      <c r="K39" s="6"/>
      <c r="L39" s="6"/>
    </row>
    <row r="40" spans="1:11" ht="15">
      <c r="A40" s="47">
        <f t="shared" si="1"/>
        <v>36</v>
      </c>
      <c r="B40" s="33" t="s">
        <v>28</v>
      </c>
      <c r="C40" s="40"/>
      <c r="D40" s="1">
        <v>1</v>
      </c>
      <c r="E40" s="44">
        <v>0</v>
      </c>
      <c r="F40" s="44">
        <f t="shared" si="2"/>
        <v>0</v>
      </c>
      <c r="G40" s="55" t="str">
        <f t="shared" si="0"/>
        <v>VYHOVUJE</v>
      </c>
      <c r="H40" s="16">
        <v>31600</v>
      </c>
      <c r="I40" s="16">
        <f t="shared" si="5"/>
        <v>31600</v>
      </c>
      <c r="J40" s="2"/>
      <c r="K40" s="11"/>
    </row>
    <row r="41" spans="1:10" ht="14.25">
      <c r="A41" s="47">
        <f t="shared" si="1"/>
        <v>37</v>
      </c>
      <c r="B41" s="36" t="s">
        <v>29</v>
      </c>
      <c r="C41" s="40"/>
      <c r="D41" s="1">
        <v>1</v>
      </c>
      <c r="E41" s="44">
        <v>0</v>
      </c>
      <c r="F41" s="44">
        <f t="shared" si="2"/>
        <v>0</v>
      </c>
      <c r="G41" s="55" t="str">
        <f t="shared" si="0"/>
        <v>VYHOVUJE</v>
      </c>
      <c r="H41" s="16">
        <v>26300</v>
      </c>
      <c r="I41" s="16">
        <f t="shared" si="5"/>
        <v>26300</v>
      </c>
      <c r="J41" s="2"/>
    </row>
    <row r="42" spans="1:11" ht="14.25">
      <c r="A42" s="47">
        <f t="shared" si="1"/>
        <v>38</v>
      </c>
      <c r="B42" s="36" t="s">
        <v>30</v>
      </c>
      <c r="C42" s="40"/>
      <c r="D42" s="1">
        <v>1</v>
      </c>
      <c r="E42" s="44">
        <v>0</v>
      </c>
      <c r="F42" s="44">
        <f t="shared" si="2"/>
        <v>0</v>
      </c>
      <c r="G42" s="55" t="str">
        <f t="shared" si="0"/>
        <v>VYHOVUJE</v>
      </c>
      <c r="H42" s="16">
        <v>31600</v>
      </c>
      <c r="I42" s="16">
        <f t="shared" si="5"/>
        <v>31600</v>
      </c>
      <c r="J42" s="2"/>
      <c r="K42" s="2"/>
    </row>
    <row r="43" spans="2:10" ht="15" thickBot="1">
      <c r="B43" s="20" t="s">
        <v>38</v>
      </c>
      <c r="C43" s="21"/>
      <c r="D43" s="22">
        <v>1</v>
      </c>
      <c r="E43" s="45">
        <v>0</v>
      </c>
      <c r="F43" s="45">
        <f>E43*D43</f>
        <v>0</v>
      </c>
      <c r="G43" s="22"/>
      <c r="H43" s="23">
        <v>5000</v>
      </c>
      <c r="I43" s="23">
        <f>H43*D43</f>
        <v>5000</v>
      </c>
      <c r="J43" s="6"/>
    </row>
    <row r="44" spans="2:10" ht="15.75" thickBot="1" thickTop="1">
      <c r="B44" s="12"/>
      <c r="C44" s="18"/>
      <c r="D44" s="19"/>
      <c r="E44" s="19"/>
      <c r="F44" s="19"/>
      <c r="G44" s="19"/>
      <c r="H44" s="17"/>
      <c r="I44" s="17"/>
      <c r="J44" s="6"/>
    </row>
    <row r="45" spans="2:1026" s="12" customFormat="1" ht="15">
      <c r="B45" s="26" t="s">
        <v>40</v>
      </c>
      <c r="C45" s="28"/>
      <c r="D45" s="29"/>
      <c r="E45" s="29"/>
      <c r="F45" s="43">
        <f>SUM(F5:F43)</f>
        <v>0</v>
      </c>
      <c r="G45" s="51" t="s">
        <v>45</v>
      </c>
      <c r="H45" s="52"/>
      <c r="I45" s="24">
        <f>SUM(I5:I43)</f>
        <v>821330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  <c r="AHA45" s="5"/>
      <c r="AHB45" s="5"/>
      <c r="AHC45" s="5"/>
      <c r="AHD45" s="5"/>
      <c r="AHE45" s="5"/>
      <c r="AHF45" s="5"/>
      <c r="AHG45" s="5"/>
      <c r="AHH45" s="5"/>
      <c r="AHI45" s="5"/>
      <c r="AHJ45" s="5"/>
      <c r="AHK45" s="5"/>
      <c r="AHL45" s="5"/>
      <c r="AHM45" s="5"/>
      <c r="AHN45" s="5"/>
      <c r="AHO45" s="5"/>
      <c r="AHP45" s="5"/>
      <c r="AHQ45" s="5"/>
      <c r="AHR45" s="5"/>
      <c r="AHS45" s="5"/>
      <c r="AHT45" s="5"/>
      <c r="AHU45" s="5"/>
      <c r="AHV45" s="5"/>
      <c r="AHW45" s="5"/>
      <c r="AHX45" s="5"/>
      <c r="AHY45" s="5"/>
      <c r="AHZ45" s="5"/>
      <c r="AIA45" s="5"/>
      <c r="AIB45" s="5"/>
      <c r="AIC45" s="5"/>
      <c r="AID45" s="5"/>
      <c r="AIE45" s="5"/>
      <c r="AIF45" s="5"/>
      <c r="AIG45" s="5"/>
      <c r="AIH45" s="5"/>
      <c r="AII45" s="5"/>
      <c r="AIJ45" s="5"/>
      <c r="AIK45" s="5"/>
      <c r="AIL45" s="5"/>
      <c r="AIM45" s="5"/>
      <c r="AIN45" s="5"/>
      <c r="AIO45" s="5"/>
      <c r="AIP45" s="5"/>
      <c r="AIQ45" s="5"/>
      <c r="AIR45" s="5"/>
      <c r="AIS45" s="5"/>
      <c r="AIT45" s="5"/>
      <c r="AIU45" s="5"/>
      <c r="AIV45" s="5"/>
      <c r="AIW45" s="5"/>
      <c r="AIX45" s="5"/>
      <c r="AIY45" s="5"/>
      <c r="AIZ45" s="5"/>
      <c r="AJA45" s="5"/>
      <c r="AJB45" s="5"/>
      <c r="AJC45" s="5"/>
      <c r="AJD45" s="5"/>
      <c r="AJE45" s="5"/>
      <c r="AJF45" s="5"/>
      <c r="AJG45" s="5"/>
      <c r="AJH45" s="5"/>
      <c r="AJI45" s="5"/>
      <c r="AJJ45" s="5"/>
      <c r="AJK45" s="5"/>
      <c r="AJL45" s="5"/>
      <c r="AJM45" s="5"/>
      <c r="AJN45" s="5"/>
      <c r="AJO45" s="5"/>
      <c r="AJP45" s="5"/>
      <c r="AJQ45" s="5"/>
      <c r="AJR45" s="5"/>
      <c r="AJS45" s="5"/>
      <c r="AJT45" s="5"/>
      <c r="AJU45" s="5"/>
      <c r="AJV45" s="5"/>
      <c r="AJW45" s="5"/>
      <c r="AJX45" s="5"/>
      <c r="AJY45" s="5"/>
      <c r="AJZ45" s="5"/>
      <c r="AKA45" s="5"/>
      <c r="AKB45" s="5"/>
      <c r="AKC45" s="5"/>
      <c r="AKD45" s="5"/>
      <c r="AKE45" s="5"/>
      <c r="AKF45" s="5"/>
      <c r="AKG45" s="5"/>
      <c r="AKH45" s="5"/>
      <c r="AKI45" s="5"/>
      <c r="AKJ45" s="5"/>
      <c r="AKK45" s="5"/>
      <c r="AKL45" s="5"/>
      <c r="AKM45" s="5"/>
      <c r="AKN45" s="5"/>
      <c r="AKO45" s="5"/>
      <c r="AKP45" s="5"/>
      <c r="AKQ45" s="5"/>
      <c r="AKR45" s="5"/>
      <c r="AKS45" s="5"/>
      <c r="AKT45" s="5"/>
      <c r="AKU45" s="5"/>
      <c r="AKV45" s="5"/>
      <c r="AKW45" s="5"/>
      <c r="AKX45" s="5"/>
      <c r="AKY45" s="5"/>
      <c r="AKZ45" s="5"/>
      <c r="ALA45" s="5"/>
      <c r="ALB45" s="5"/>
      <c r="ALC45" s="5"/>
      <c r="ALD45" s="5"/>
      <c r="ALE45" s="5"/>
      <c r="ALF45" s="5"/>
      <c r="ALG45" s="5"/>
      <c r="ALH45" s="5"/>
      <c r="ALI45" s="5"/>
      <c r="ALJ45" s="5"/>
      <c r="ALK45" s="5"/>
      <c r="ALL45" s="5"/>
      <c r="ALM45" s="5"/>
      <c r="ALN45" s="5"/>
      <c r="ALO45" s="5"/>
      <c r="ALP45" s="5"/>
      <c r="ALQ45" s="5"/>
      <c r="ALR45" s="5"/>
      <c r="ALS45" s="5"/>
      <c r="ALT45" s="5"/>
      <c r="ALU45" s="5"/>
      <c r="ALV45" s="5"/>
      <c r="ALW45" s="5"/>
      <c r="ALX45" s="5"/>
      <c r="ALY45" s="5"/>
      <c r="ALZ45" s="5"/>
      <c r="AMA45" s="5"/>
      <c r="AMB45" s="5"/>
      <c r="AMC45" s="5"/>
      <c r="AMD45" s="5"/>
      <c r="AME45" s="5"/>
      <c r="AMF45" s="5"/>
      <c r="AMG45" s="5"/>
      <c r="AMH45" s="5"/>
      <c r="AMI45" s="5"/>
      <c r="AMJ45" s="5"/>
      <c r="AMK45" s="5"/>
      <c r="AML45" s="5"/>
    </row>
    <row r="46" spans="2:9" ht="15.75" thickBot="1">
      <c r="B46" s="27" t="s">
        <v>41</v>
      </c>
      <c r="C46" s="30"/>
      <c r="D46" s="31"/>
      <c r="E46" s="31"/>
      <c r="F46" s="42">
        <f>F45*1.21</f>
        <v>0</v>
      </c>
      <c r="G46" s="53" t="s">
        <v>50</v>
      </c>
      <c r="H46" s="54"/>
      <c r="I46" s="25">
        <f>I45*1.21</f>
        <v>993809.2999999999</v>
      </c>
    </row>
  </sheetData>
  <sheetProtection algorithmName="SHA-512" hashValue="0sLX7yGoVFS6Z05n+MAlfH6kKDLL/FcDrbJBzkS2Op0nJPumQ2xekt1ePwDUJfpjDQqNYGPtEwWmcA1WdCBsuw==" saltValue="cCsZ4ce3d2mD4+yXGKOceA==" spinCount="100000" sheet="1" objects="1" scenarios="1"/>
  <mergeCells count="4">
    <mergeCell ref="B1:C2"/>
    <mergeCell ref="B4:C4"/>
    <mergeCell ref="G45:H45"/>
    <mergeCell ref="G46:H46"/>
  </mergeCells>
  <conditionalFormatting sqref="G5:G42">
    <cfRule type="cellIs" priority="1" dxfId="2" operator="equal">
      <formula>"NEVYHOVUJE"</formula>
    </cfRule>
    <cfRule type="cellIs" priority="2" dxfId="1" operator="equal">
      <formula>"VYHOVUJE"</formula>
    </cfRule>
  </conditionalFormatting>
  <conditionalFormatting sqref="K21:K32">
    <cfRule type="cellIs" priority="4" dxfId="3" operator="greaterThan">
      <formula>#REF!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</dc:creator>
  <cp:keywords/>
  <dc:description/>
  <cp:lastModifiedBy>K. Nováková</cp:lastModifiedBy>
  <cp:lastPrinted>2018-07-17T13:38:41Z</cp:lastPrinted>
  <dcterms:created xsi:type="dcterms:W3CDTF">2018-07-17T13:09:24Z</dcterms:created>
  <dcterms:modified xsi:type="dcterms:W3CDTF">2018-08-31T11:50:50Z</dcterms:modified>
  <cp:category/>
  <cp:version/>
  <cp:contentType/>
  <cp:contentStatus/>
  <cp:revision>18</cp:revision>
</cp:coreProperties>
</file>