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říl. 1 smlouvy" sheetId="1" r:id="rId1"/>
    <sheet name="Příl. 2 smlouvy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<sst xmlns="http://schemas.openxmlformats.org/spreadsheetml/2006/main" count="138" uniqueCount="63">
  <si>
    <t>Argon 4.6</t>
  </si>
  <si>
    <t>Kyslík 2.5</t>
  </si>
  <si>
    <t>láhev</t>
  </si>
  <si>
    <t>PLYNY</t>
  </si>
  <si>
    <t>Pozn. : ceny bez DPH</t>
  </si>
  <si>
    <t>kg</t>
  </si>
  <si>
    <t>Pozn.: ceny bez DPH</t>
  </si>
  <si>
    <t>Příloha č. 2 smlouvy</t>
  </si>
  <si>
    <t>účastník vyplňuje pouze modře vyznačená pole</t>
  </si>
  <si>
    <t>Argon svařovací</t>
  </si>
  <si>
    <t>Dusík 4.6</t>
  </si>
  <si>
    <t>Kyslík 3.5</t>
  </si>
  <si>
    <t>Vzduch stlačený 4.5</t>
  </si>
  <si>
    <t>CO2 kvalita potravinářská</t>
  </si>
  <si>
    <t>Dusík potravinářský 2.2</t>
  </si>
  <si>
    <t>Acetylen technický</t>
  </si>
  <si>
    <t>ÚJF, Husinec - Řež č. p. 130</t>
  </si>
  <si>
    <t xml:space="preserve">ODZ v areálu Nemocnice na Bulovce, Na Truhlářce 39/64, Praha 8 </t>
  </si>
  <si>
    <t>láhev 20l</t>
  </si>
  <si>
    <t>láhev 50l</t>
  </si>
  <si>
    <t>ODZ v areálu Nemocnice na Bulovce, Na Truhlářce 39/64, Praha 8</t>
  </si>
  <si>
    <t>láhev 13l</t>
  </si>
  <si>
    <t>láhev 26,8l</t>
  </si>
  <si>
    <t>láhev 40l</t>
  </si>
  <si>
    <t>PLYNY                                       Místa dodání</t>
  </si>
  <si>
    <t xml:space="preserve">Místa plnění a cena za pronájem </t>
  </si>
  <si>
    <t>Předpokládaný počet dojezdů za dva roky**</t>
  </si>
  <si>
    <t>Celková cena pronajatých TL za dva roky</t>
  </si>
  <si>
    <t>Celková nabídková cena předpokládaných dodávek za dva roky</t>
  </si>
  <si>
    <r>
      <t>m</t>
    </r>
    <r>
      <rPr>
        <vertAlign val="superscript"/>
        <sz val="12"/>
        <rFont val="Arial"/>
        <family val="2"/>
      </rPr>
      <t>3</t>
    </r>
  </si>
  <si>
    <t>Předpokládaný počet dodávek za dva roky</t>
  </si>
  <si>
    <t>Cena předpokládaného odběru za dva roky</t>
  </si>
  <si>
    <t>Druh obalu</t>
  </si>
  <si>
    <t>Vodní objem v litrech</t>
  </si>
  <si>
    <t>Plnicí tlak v barech</t>
  </si>
  <si>
    <t>Množství plynu v obalu</t>
  </si>
  <si>
    <t>Měrná jednotka</t>
  </si>
  <si>
    <r>
      <t>Cena za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, příp. kg</t>
    </r>
  </si>
  <si>
    <t>Cena za plnou láhev</t>
  </si>
  <si>
    <t>Celková cena předpokládaného množství zboží</t>
  </si>
  <si>
    <t>Cena poplatků za jednu TL (poplatek ADR, Energeticko/ekologický poplatek, poplatek mýtné)</t>
  </si>
  <si>
    <t>Celková výše poplatků za předpokládaný počet dodávek za dva roky (počet náplní)</t>
  </si>
  <si>
    <t>Celková cena za pronájem TL za dva roky</t>
  </si>
  <si>
    <t>Druh obalu (TL)</t>
  </si>
  <si>
    <t>Cena za dopravu a poplatek za manipulaci dle předpokládaného počtu dojezdů za dva roky</t>
  </si>
  <si>
    <t>-</t>
  </si>
  <si>
    <t>Poplatek ADR</t>
  </si>
  <si>
    <t>Energeticko/ekologický poplatek</t>
  </si>
  <si>
    <t>Poplatek mýtné</t>
  </si>
  <si>
    <t>Poplatky za jednu TL</t>
  </si>
  <si>
    <t>cena Kč/TL</t>
  </si>
  <si>
    <t>Cena za dopravu - jedna dodávka na určené místo*</t>
  </si>
  <si>
    <t>Cena za denní pronájem 1 TL</t>
  </si>
  <si>
    <t>Předpokládaný počet dodávek TL za dva roky</t>
  </si>
  <si>
    <t>Poplatek manipulace s TL</t>
  </si>
  <si>
    <t>Předpokládané množství odběru za dva roky</t>
  </si>
  <si>
    <t>Příloha k Rámcové dohodě - Technické plyny</t>
  </si>
  <si>
    <t>Technická specifikace, cena zboží a dopravy</t>
  </si>
  <si>
    <t>láhev 10l</t>
  </si>
  <si>
    <t>Mikrotron, Thámova 1</t>
  </si>
  <si>
    <t>Předpokládaný počet TL v užívání</t>
  </si>
  <si>
    <t>Celková cena pronájmu TL za dva roky</t>
  </si>
  <si>
    <t>podpis oprávněné osoby dodavatele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</si>
</sst>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[$-405]dddd\ d\.\ mmmm\ yyyy"/>
    <numFmt numFmtId="173" formatCode="#,##0.00\ &quot;Kč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sz val="12"/>
      <color indexed="10"/>
      <name val="Calibri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8"/>
      <name val="Arial"/>
      <family val="0"/>
    </font>
    <font>
      <sz val="12"/>
      <color rgb="FFFF0000"/>
      <name val="Calibri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46" applyFont="1" applyFill="1" applyBorder="1" applyAlignment="1">
      <alignment horizontal="left" indent="1"/>
      <protection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0" fontId="27" fillId="0" borderId="0" xfId="0" applyFont="1" applyAlignment="1">
      <alignment horizontal="left"/>
    </xf>
    <xf numFmtId="44" fontId="0" fillId="0" borderId="0" xfId="0" applyNumberFormat="1" applyAlignment="1">
      <alignment/>
    </xf>
    <xf numFmtId="44" fontId="26" fillId="0" borderId="0" xfId="0" applyNumberFormat="1" applyFont="1" applyAlignment="1">
      <alignment/>
    </xf>
    <xf numFmtId="44" fontId="2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19" borderId="11" xfId="0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7" fillId="19" borderId="13" xfId="0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horizontal="center" vertical="center" wrapText="1"/>
    </xf>
    <xf numFmtId="0" fontId="27" fillId="19" borderId="15" xfId="0" applyFont="1" applyFill="1" applyBorder="1" applyAlignment="1">
      <alignment horizontal="center" vertical="center" wrapText="1"/>
    </xf>
    <xf numFmtId="0" fontId="29" fillId="0" borderId="16" xfId="46" applyFont="1" applyFill="1" applyBorder="1" applyAlignment="1">
      <alignment horizontal="left" indent="1"/>
      <protection/>
    </xf>
    <xf numFmtId="0" fontId="30" fillId="0" borderId="17" xfId="0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6" fillId="0" borderId="18" xfId="0" applyNumberFormat="1" applyFont="1" applyFill="1" applyBorder="1" applyAlignment="1">
      <alignment horizontal="right" indent="1"/>
    </xf>
    <xf numFmtId="166" fontId="26" fillId="0" borderId="19" xfId="0" applyNumberFormat="1" applyFont="1" applyBorder="1" applyAlignment="1">
      <alignment horizontal="center"/>
    </xf>
    <xf numFmtId="44" fontId="27" fillId="0" borderId="20" xfId="0" applyNumberFormat="1" applyFont="1" applyFill="1" applyBorder="1" applyAlignment="1">
      <alignment horizontal="center"/>
    </xf>
    <xf numFmtId="44" fontId="27" fillId="24" borderId="18" xfId="0" applyNumberFormat="1" applyFont="1" applyFill="1" applyBorder="1" applyAlignment="1">
      <alignment horizontal="right" indent="1"/>
    </xf>
    <xf numFmtId="0" fontId="26" fillId="0" borderId="21" xfId="0" applyNumberFormat="1" applyFont="1" applyBorder="1" applyAlignment="1">
      <alignment horizontal="center"/>
    </xf>
    <xf numFmtId="4" fontId="26" fillId="0" borderId="17" xfId="0" applyNumberFormat="1" applyFont="1" applyBorder="1" applyAlignment="1">
      <alignment horizontal="right" indent="1"/>
    </xf>
    <xf numFmtId="44" fontId="27" fillId="0" borderId="22" xfId="0" applyNumberFormat="1" applyFont="1" applyBorder="1" applyAlignment="1">
      <alignment/>
    </xf>
    <xf numFmtId="44" fontId="27" fillId="0" borderId="23" xfId="0" applyNumberFormat="1" applyFont="1" applyBorder="1" applyAlignment="1">
      <alignment/>
    </xf>
    <xf numFmtId="44" fontId="27" fillId="24" borderId="24" xfId="0" applyNumberFormat="1" applyFont="1" applyFill="1" applyBorder="1" applyAlignment="1">
      <alignment horizontal="center"/>
    </xf>
    <xf numFmtId="44" fontId="27" fillId="0" borderId="25" xfId="0" applyNumberFormat="1" applyFont="1" applyBorder="1" applyAlignment="1">
      <alignment/>
    </xf>
    <xf numFmtId="0" fontId="30" fillId="0" borderId="26" xfId="0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27" xfId="0" applyNumberFormat="1" applyFont="1" applyFill="1" applyBorder="1" applyAlignment="1">
      <alignment horizontal="right" indent="1"/>
    </xf>
    <xf numFmtId="0" fontId="29" fillId="0" borderId="28" xfId="46" applyFont="1" applyFill="1" applyBorder="1" applyAlignment="1">
      <alignment horizontal="left" indent="1"/>
      <protection/>
    </xf>
    <xf numFmtId="0" fontId="30" fillId="0" borderId="26" xfId="0" applyFont="1" applyFill="1" applyBorder="1" applyAlignment="1">
      <alignment horizontal="center"/>
    </xf>
    <xf numFmtId="166" fontId="26" fillId="0" borderId="29" xfId="0" applyNumberFormat="1" applyFont="1" applyBorder="1" applyAlignment="1">
      <alignment horizontal="center"/>
    </xf>
    <xf numFmtId="166" fontId="26" fillId="0" borderId="29" xfId="0" applyNumberFormat="1" applyFont="1" applyFill="1" applyBorder="1" applyAlignment="1">
      <alignment horizontal="center"/>
    </xf>
    <xf numFmtId="0" fontId="29" fillId="19" borderId="30" xfId="46" applyFont="1" applyFill="1" applyBorder="1" applyAlignment="1">
      <alignment horizontal="left" indent="1"/>
      <protection/>
    </xf>
    <xf numFmtId="0" fontId="32" fillId="19" borderId="31" xfId="0" applyFont="1" applyFill="1" applyBorder="1" applyAlignment="1">
      <alignment horizontal="center"/>
    </xf>
    <xf numFmtId="0" fontId="27" fillId="19" borderId="31" xfId="0" applyFont="1" applyFill="1" applyBorder="1" applyAlignment="1">
      <alignment horizontal="center"/>
    </xf>
    <xf numFmtId="44" fontId="27" fillId="17" borderId="32" xfId="0" applyNumberFormat="1" applyFont="1" applyFill="1" applyBorder="1" applyAlignment="1">
      <alignment vertical="center"/>
    </xf>
    <xf numFmtId="44" fontId="27" fillId="25" borderId="33" xfId="0" applyNumberFormat="1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left" vertical="center"/>
    </xf>
    <xf numFmtId="0" fontId="30" fillId="26" borderId="33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7" fillId="19" borderId="34" xfId="0" applyFont="1" applyFill="1" applyBorder="1" applyAlignment="1">
      <alignment horizontal="center" vertical="center" wrapText="1"/>
    </xf>
    <xf numFmtId="0" fontId="29" fillId="0" borderId="35" xfId="46" applyFont="1" applyFill="1" applyBorder="1" applyAlignment="1">
      <alignment horizontal="left" indent="1"/>
      <protection/>
    </xf>
    <xf numFmtId="0" fontId="32" fillId="0" borderId="36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44" fontId="27" fillId="27" borderId="37" xfId="0" applyNumberFormat="1" applyFont="1" applyFill="1" applyBorder="1" applyAlignment="1">
      <alignment horizontal="center"/>
    </xf>
    <xf numFmtId="44" fontId="27" fillId="0" borderId="38" xfId="0" applyNumberFormat="1" applyFont="1" applyBorder="1" applyAlignment="1">
      <alignment horizontal="center"/>
    </xf>
    <xf numFmtId="0" fontId="27" fillId="19" borderId="39" xfId="0" applyNumberFormat="1" applyFont="1" applyFill="1" applyBorder="1" applyAlignment="1">
      <alignment horizontal="center"/>
    </xf>
    <xf numFmtId="0" fontId="26" fillId="19" borderId="40" xfId="0" applyFont="1" applyFill="1" applyBorder="1" applyAlignment="1">
      <alignment horizontal="center"/>
    </xf>
    <xf numFmtId="0" fontId="27" fillId="19" borderId="41" xfId="0" applyFont="1" applyFill="1" applyBorder="1" applyAlignment="1">
      <alignment horizontal="center"/>
    </xf>
    <xf numFmtId="0" fontId="27" fillId="19" borderId="42" xfId="0" applyFont="1" applyFill="1" applyBorder="1" applyAlignment="1">
      <alignment horizontal="center"/>
    </xf>
    <xf numFmtId="0" fontId="27" fillId="0" borderId="43" xfId="0" applyNumberFormat="1" applyFont="1" applyFill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19" borderId="45" xfId="0" applyFont="1" applyFill="1" applyBorder="1" applyAlignment="1">
      <alignment horizontal="center"/>
    </xf>
    <xf numFmtId="0" fontId="27" fillId="19" borderId="46" xfId="0" applyFont="1" applyFill="1" applyBorder="1" applyAlignment="1">
      <alignment horizontal="center"/>
    </xf>
    <xf numFmtId="0" fontId="27" fillId="0" borderId="23" xfId="0" applyNumberFormat="1" applyFont="1" applyFill="1" applyBorder="1" applyAlignment="1">
      <alignment horizontal="center"/>
    </xf>
    <xf numFmtId="44" fontId="27" fillId="27" borderId="19" xfId="0" applyNumberFormat="1" applyFont="1" applyFill="1" applyBorder="1" applyAlignment="1">
      <alignment horizontal="center"/>
    </xf>
    <xf numFmtId="44" fontId="27" fillId="0" borderId="47" xfId="0" applyNumberFormat="1" applyFont="1" applyFill="1" applyBorder="1" applyAlignment="1">
      <alignment horizontal="center"/>
    </xf>
    <xf numFmtId="0" fontId="27" fillId="0" borderId="48" xfId="0" applyNumberFormat="1" applyFont="1" applyFill="1" applyBorder="1" applyAlignment="1">
      <alignment horizontal="center"/>
    </xf>
    <xf numFmtId="0" fontId="29" fillId="0" borderId="49" xfId="46" applyFont="1" applyFill="1" applyBorder="1" applyAlignment="1">
      <alignment horizontal="left" indent="1"/>
      <protection/>
    </xf>
    <xf numFmtId="0" fontId="32" fillId="0" borderId="18" xfId="0" applyFont="1" applyBorder="1" applyAlignment="1">
      <alignment horizontal="center"/>
    </xf>
    <xf numFmtId="44" fontId="27" fillId="0" borderId="24" xfId="0" applyNumberFormat="1" applyFont="1" applyBorder="1" applyAlignment="1">
      <alignment horizontal="center"/>
    </xf>
    <xf numFmtId="0" fontId="27" fillId="19" borderId="50" xfId="0" applyNumberFormat="1" applyFont="1" applyFill="1" applyBorder="1" applyAlignment="1">
      <alignment horizontal="center"/>
    </xf>
    <xf numFmtId="0" fontId="27" fillId="0" borderId="51" xfId="0" applyNumberFormat="1" applyFont="1" applyFill="1" applyBorder="1" applyAlignment="1">
      <alignment horizontal="center"/>
    </xf>
    <xf numFmtId="0" fontId="27" fillId="19" borderId="52" xfId="0" applyFont="1" applyFill="1" applyBorder="1" applyAlignment="1">
      <alignment horizontal="center"/>
    </xf>
    <xf numFmtId="0" fontId="27" fillId="0" borderId="53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54" xfId="0" applyNumberFormat="1" applyFont="1" applyFill="1" applyBorder="1" applyAlignment="1">
      <alignment horizontal="center"/>
    </xf>
    <xf numFmtId="0" fontId="26" fillId="19" borderId="29" xfId="0" applyFont="1" applyFill="1" applyBorder="1" applyAlignment="1">
      <alignment/>
    </xf>
    <xf numFmtId="0" fontId="26" fillId="19" borderId="55" xfId="0" applyFont="1" applyFill="1" applyBorder="1" applyAlignment="1">
      <alignment/>
    </xf>
    <xf numFmtId="0" fontId="26" fillId="19" borderId="52" xfId="0" applyFont="1" applyFill="1" applyBorder="1" applyAlignment="1">
      <alignment horizontal="center"/>
    </xf>
    <xf numFmtId="0" fontId="26" fillId="19" borderId="45" xfId="0" applyFont="1" applyFill="1" applyBorder="1" applyAlignment="1">
      <alignment/>
    </xf>
    <xf numFmtId="0" fontId="26" fillId="19" borderId="46" xfId="0" applyFont="1" applyFill="1" applyBorder="1" applyAlignment="1">
      <alignment/>
    </xf>
    <xf numFmtId="0" fontId="26" fillId="19" borderId="47" xfId="0" applyFont="1" applyFill="1" applyBorder="1" applyAlignment="1">
      <alignment/>
    </xf>
    <xf numFmtId="0" fontId="26" fillId="19" borderId="56" xfId="0" applyFont="1" applyFill="1" applyBorder="1" applyAlignment="1">
      <alignment/>
    </xf>
    <xf numFmtId="0" fontId="27" fillId="0" borderId="57" xfId="0" applyNumberFormat="1" applyFont="1" applyFill="1" applyBorder="1" applyAlignment="1">
      <alignment horizontal="center"/>
    </xf>
    <xf numFmtId="0" fontId="26" fillId="19" borderId="58" xfId="0" applyFont="1" applyFill="1" applyBorder="1" applyAlignment="1">
      <alignment/>
    </xf>
    <xf numFmtId="0" fontId="26" fillId="19" borderId="42" xfId="0" applyFont="1" applyFill="1" applyBorder="1" applyAlignment="1">
      <alignment/>
    </xf>
    <xf numFmtId="0" fontId="25" fillId="19" borderId="42" xfId="0" applyFont="1" applyFill="1" applyBorder="1" applyAlignment="1">
      <alignment/>
    </xf>
    <xf numFmtId="0" fontId="25" fillId="19" borderId="59" xfId="0" applyFont="1" applyFill="1" applyBorder="1" applyAlignment="1">
      <alignment/>
    </xf>
    <xf numFmtId="0" fontId="39" fillId="19" borderId="59" xfId="0" applyFont="1" applyFill="1" applyBorder="1" applyAlignment="1">
      <alignment/>
    </xf>
    <xf numFmtId="0" fontId="34" fillId="19" borderId="30" xfId="0" applyFont="1" applyFill="1" applyBorder="1" applyAlignment="1">
      <alignment horizontal="center" vertical="center" wrapText="1"/>
    </xf>
    <xf numFmtId="0" fontId="34" fillId="19" borderId="60" xfId="0" applyFont="1" applyFill="1" applyBorder="1" applyAlignment="1">
      <alignment horizontal="center" vertical="center" wrapText="1"/>
    </xf>
    <xf numFmtId="44" fontId="27" fillId="17" borderId="33" xfId="0" applyNumberFormat="1" applyFont="1" applyFill="1" applyBorder="1" applyAlignment="1">
      <alignment horizontal="center" vertical="center" wrapText="1"/>
    </xf>
    <xf numFmtId="0" fontId="27" fillId="28" borderId="61" xfId="0" applyFont="1" applyFill="1" applyBorder="1" applyAlignment="1">
      <alignment horizontal="center" vertical="center" wrapText="1"/>
    </xf>
    <xf numFmtId="0" fontId="27" fillId="28" borderId="62" xfId="0" applyFont="1" applyFill="1" applyBorder="1" applyAlignment="1">
      <alignment horizontal="center" vertical="center" wrapText="1"/>
    </xf>
    <xf numFmtId="0" fontId="27" fillId="28" borderId="6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173" fontId="26" fillId="27" borderId="63" xfId="0" applyNumberFormat="1" applyFont="1" applyFill="1" applyBorder="1" applyAlignment="1">
      <alignment horizontal="center"/>
    </xf>
    <xf numFmtId="173" fontId="26" fillId="27" borderId="64" xfId="0" applyNumberFormat="1" applyFont="1" applyFill="1" applyBorder="1" applyAlignment="1">
      <alignment horizontal="center"/>
    </xf>
    <xf numFmtId="0" fontId="26" fillId="29" borderId="33" xfId="0" applyFont="1" applyFill="1" applyBorder="1" applyAlignment="1">
      <alignment horizontal="center" vertical="center" wrapText="1"/>
    </xf>
    <xf numFmtId="0" fontId="27" fillId="28" borderId="62" xfId="0" applyFont="1" applyFill="1" applyBorder="1" applyAlignment="1">
      <alignment horizontal="left" vertical="center" wrapText="1"/>
    </xf>
    <xf numFmtId="0" fontId="27" fillId="28" borderId="65" xfId="0" applyFont="1" applyFill="1" applyBorder="1" applyAlignment="1">
      <alignment horizontal="left" vertical="center" wrapText="1"/>
    </xf>
    <xf numFmtId="0" fontId="26" fillId="30" borderId="63" xfId="0" applyFont="1" applyFill="1" applyBorder="1" applyAlignment="1">
      <alignment horizontal="left" vertical="center"/>
    </xf>
    <xf numFmtId="0" fontId="26" fillId="30" borderId="64" xfId="0" applyFont="1" applyFill="1" applyBorder="1" applyAlignment="1">
      <alignment horizontal="left" vertical="center"/>
    </xf>
    <xf numFmtId="0" fontId="26" fillId="30" borderId="66" xfId="46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29" fillId="0" borderId="35" xfId="46" applyFont="1" applyFill="1" applyBorder="1" applyAlignment="1">
      <alignment horizontal="left" wrapText="1" indent="1"/>
      <protection/>
    </xf>
    <xf numFmtId="0" fontId="29" fillId="0" borderId="49" xfId="46" applyFont="1" applyFill="1" applyBorder="1" applyAlignment="1">
      <alignment horizontal="left" wrapText="1" indent="1"/>
      <protection/>
    </xf>
    <xf numFmtId="44" fontId="27" fillId="28" borderId="66" xfId="0" applyNumberFormat="1" applyFont="1" applyFill="1" applyBorder="1" applyAlignment="1">
      <alignment vertical="center"/>
    </xf>
    <xf numFmtId="173" fontId="27" fillId="24" borderId="6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/>
    </xf>
    <xf numFmtId="44" fontId="0" fillId="0" borderId="0" xfId="0" applyNumberFormat="1" applyBorder="1" applyAlignment="1">
      <alignment/>
    </xf>
    <xf numFmtId="0" fontId="33" fillId="0" borderId="0" xfId="0" applyFont="1" applyAlignment="1">
      <alignment/>
    </xf>
    <xf numFmtId="0" fontId="32" fillId="0" borderId="67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 wrapText="1"/>
    </xf>
    <xf numFmtId="0" fontId="27" fillId="19" borderId="27" xfId="0" applyFont="1" applyFill="1" applyBorder="1" applyAlignment="1">
      <alignment horizontal="center"/>
    </xf>
    <xf numFmtId="4" fontId="26" fillId="31" borderId="27" xfId="0" applyNumberFormat="1" applyFont="1" applyFill="1" applyBorder="1" applyAlignment="1">
      <alignment horizontal="right" indent="1"/>
    </xf>
    <xf numFmtId="0" fontId="26" fillId="30" borderId="68" xfId="0" applyFont="1" applyFill="1" applyBorder="1" applyAlignment="1">
      <alignment horizontal="left" vertical="center"/>
    </xf>
    <xf numFmtId="173" fontId="26" fillId="27" borderId="68" xfId="0" applyNumberFormat="1" applyFont="1" applyFill="1" applyBorder="1" applyAlignment="1">
      <alignment horizontal="center"/>
    </xf>
    <xf numFmtId="0" fontId="27" fillId="28" borderId="69" xfId="0" applyFont="1" applyFill="1" applyBorder="1" applyAlignment="1">
      <alignment horizontal="center" vertical="center" wrapText="1"/>
    </xf>
    <xf numFmtId="0" fontId="27" fillId="28" borderId="70" xfId="0" applyFont="1" applyFill="1" applyBorder="1" applyAlignment="1">
      <alignment horizontal="center" vertical="center" wrapText="1"/>
    </xf>
    <xf numFmtId="0" fontId="27" fillId="28" borderId="13" xfId="0" applyFont="1" applyFill="1" applyBorder="1" applyAlignment="1">
      <alignment horizontal="center" vertical="center" wrapText="1"/>
    </xf>
    <xf numFmtId="0" fontId="26" fillId="32" borderId="33" xfId="0" applyFont="1" applyFill="1" applyBorder="1" applyAlignment="1">
      <alignment horizontal="center" vertical="center"/>
    </xf>
    <xf numFmtId="44" fontId="27" fillId="24" borderId="66" xfId="0" applyNumberFormat="1" applyFont="1" applyFill="1" applyBorder="1" applyAlignment="1">
      <alignment horizontal="center" vertical="center"/>
    </xf>
    <xf numFmtId="44" fontId="27" fillId="24" borderId="67" xfId="0" applyNumberFormat="1" applyFont="1" applyFill="1" applyBorder="1" applyAlignment="1">
      <alignment horizontal="center" vertical="center"/>
    </xf>
    <xf numFmtId="0" fontId="30" fillId="26" borderId="66" xfId="0" applyFont="1" applyFill="1" applyBorder="1" applyAlignment="1">
      <alignment horizontal="left" vertical="center" wrapText="1"/>
    </xf>
    <xf numFmtId="0" fontId="30" fillId="26" borderId="62" xfId="0" applyFont="1" applyFill="1" applyBorder="1" applyAlignment="1">
      <alignment horizontal="left" vertical="center" wrapText="1"/>
    </xf>
    <xf numFmtId="0" fontId="30" fillId="26" borderId="67" xfId="0" applyFont="1" applyFill="1" applyBorder="1" applyAlignment="1">
      <alignment horizontal="left" vertical="center" wrapText="1"/>
    </xf>
    <xf numFmtId="44" fontId="27" fillId="33" borderId="71" xfId="0" applyNumberFormat="1" applyFont="1" applyFill="1" applyBorder="1" applyAlignment="1">
      <alignment horizontal="center" vertical="center"/>
    </xf>
    <xf numFmtId="0" fontId="27" fillId="33" borderId="72" xfId="0" applyFont="1" applyFill="1" applyBorder="1" applyAlignment="1">
      <alignment horizontal="center" vertical="center"/>
    </xf>
    <xf numFmtId="0" fontId="30" fillId="26" borderId="66" xfId="0" applyFont="1" applyFill="1" applyBorder="1" applyAlignment="1">
      <alignment horizontal="left" vertical="center"/>
    </xf>
    <xf numFmtId="0" fontId="30" fillId="26" borderId="62" xfId="0" applyFont="1" applyFill="1" applyBorder="1" applyAlignment="1">
      <alignment horizontal="left" vertical="center"/>
    </xf>
    <xf numFmtId="0" fontId="30" fillId="26" borderId="67" xfId="0" applyFont="1" applyFill="1" applyBorder="1" applyAlignment="1">
      <alignment horizontal="left" vertical="center"/>
    </xf>
    <xf numFmtId="44" fontId="27" fillId="25" borderId="71" xfId="0" applyNumberFormat="1" applyFont="1" applyFill="1" applyBorder="1" applyAlignment="1">
      <alignment horizontal="center" vertical="center"/>
    </xf>
    <xf numFmtId="0" fontId="27" fillId="25" borderId="72" xfId="0" applyFont="1" applyFill="1" applyBorder="1" applyAlignment="1">
      <alignment horizontal="center" vertical="center"/>
    </xf>
    <xf numFmtId="0" fontId="27" fillId="25" borderId="73" xfId="0" applyFont="1" applyFill="1" applyBorder="1" applyAlignment="1">
      <alignment horizontal="left" vertical="center" wrapText="1"/>
    </xf>
    <xf numFmtId="0" fontId="27" fillId="25" borderId="74" xfId="0" applyFont="1" applyFill="1" applyBorder="1" applyAlignment="1">
      <alignment horizontal="left" vertical="center" wrapText="1"/>
    </xf>
    <xf numFmtId="0" fontId="27" fillId="25" borderId="75" xfId="0" applyFont="1" applyFill="1" applyBorder="1" applyAlignment="1">
      <alignment horizontal="left" vertical="center" wrapText="1"/>
    </xf>
    <xf numFmtId="0" fontId="27" fillId="25" borderId="76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61" xfId="0" applyFont="1" applyFill="1" applyBorder="1" applyAlignment="1">
      <alignment horizontal="left" vertical="center" wrapText="1"/>
    </xf>
    <xf numFmtId="0" fontId="18" fillId="0" borderId="74" xfId="0" applyFont="1" applyBorder="1" applyAlignment="1">
      <alignment horizontal="center"/>
    </xf>
    <xf numFmtId="0" fontId="40" fillId="27" borderId="66" xfId="0" applyFont="1" applyFill="1" applyBorder="1" applyAlignment="1">
      <alignment horizontal="center"/>
    </xf>
    <xf numFmtId="0" fontId="40" fillId="27" borderId="62" xfId="0" applyFont="1" applyFill="1" applyBorder="1" applyAlignment="1">
      <alignment horizontal="center"/>
    </xf>
    <xf numFmtId="0" fontId="40" fillId="27" borderId="67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left" vertical="center" wrapText="1"/>
    </xf>
    <xf numFmtId="0" fontId="27" fillId="33" borderId="74" xfId="0" applyFont="1" applyFill="1" applyBorder="1" applyAlignment="1">
      <alignment horizontal="left" vertical="center" wrapText="1"/>
    </xf>
    <xf numFmtId="0" fontId="27" fillId="33" borderId="75" xfId="0" applyFont="1" applyFill="1" applyBorder="1" applyAlignment="1">
      <alignment horizontal="left" vertical="center" wrapText="1"/>
    </xf>
    <xf numFmtId="0" fontId="27" fillId="33" borderId="76" xfId="0" applyFont="1" applyFill="1" applyBorder="1" applyAlignment="1">
      <alignment horizontal="left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7" fillId="33" borderId="61" xfId="0" applyFont="1" applyFill="1" applyBorder="1" applyAlignment="1">
      <alignment horizontal="left" vertical="center" wrapText="1"/>
    </xf>
    <xf numFmtId="0" fontId="27" fillId="34" borderId="73" xfId="0" applyFont="1" applyFill="1" applyBorder="1" applyAlignment="1">
      <alignment horizontal="left" vertical="center" wrapText="1"/>
    </xf>
    <xf numFmtId="0" fontId="27" fillId="34" borderId="74" xfId="0" applyFont="1" applyFill="1" applyBorder="1" applyAlignment="1">
      <alignment horizontal="left" vertical="center" wrapText="1"/>
    </xf>
    <xf numFmtId="0" fontId="27" fillId="34" borderId="75" xfId="0" applyFont="1" applyFill="1" applyBorder="1" applyAlignment="1">
      <alignment horizontal="left" vertical="center" wrapText="1"/>
    </xf>
    <xf numFmtId="0" fontId="27" fillId="34" borderId="76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34" borderId="61" xfId="0" applyFont="1" applyFill="1" applyBorder="1" applyAlignment="1">
      <alignment horizontal="left" vertical="center" wrapText="1"/>
    </xf>
    <xf numFmtId="44" fontId="27" fillId="34" borderId="71" xfId="0" applyNumberFormat="1" applyFont="1" applyFill="1" applyBorder="1" applyAlignment="1">
      <alignment horizontal="right" vertical="center"/>
    </xf>
    <xf numFmtId="44" fontId="27" fillId="34" borderId="72" xfId="0" applyNumberFormat="1" applyFont="1" applyFill="1" applyBorder="1" applyAlignment="1">
      <alignment horizontal="right" vertical="center"/>
    </xf>
    <xf numFmtId="0" fontId="27" fillId="17" borderId="77" xfId="0" applyFont="1" applyFill="1" applyBorder="1" applyAlignment="1">
      <alignment horizontal="left" vertical="center" wrapText="1"/>
    </xf>
    <xf numFmtId="0" fontId="27" fillId="17" borderId="78" xfId="0" applyFont="1" applyFill="1" applyBorder="1" applyAlignment="1">
      <alignment horizontal="left" vertical="center" wrapText="1"/>
    </xf>
    <xf numFmtId="0" fontId="27" fillId="28" borderId="66" xfId="46" applyFont="1" applyFill="1" applyBorder="1" applyAlignment="1">
      <alignment horizontal="left" vertical="center" wrapText="1"/>
      <protection/>
    </xf>
    <xf numFmtId="0" fontId="27" fillId="28" borderId="62" xfId="46" applyFont="1" applyFill="1" applyBorder="1" applyAlignment="1">
      <alignment horizontal="left" vertical="center" wrapText="1"/>
      <protection/>
    </xf>
    <xf numFmtId="0" fontId="27" fillId="28" borderId="67" xfId="46" applyFont="1" applyFill="1" applyBorder="1" applyAlignment="1">
      <alignment horizontal="left" vertical="center" wrapText="1"/>
      <protection/>
    </xf>
    <xf numFmtId="0" fontId="27" fillId="28" borderId="66" xfId="0" applyFont="1" applyFill="1" applyBorder="1" applyAlignment="1">
      <alignment horizontal="center" vertical="center" wrapText="1"/>
    </xf>
    <xf numFmtId="0" fontId="27" fillId="28" borderId="62" xfId="0" applyFont="1" applyFill="1" applyBorder="1" applyAlignment="1">
      <alignment horizontal="center" vertical="center" wrapText="1"/>
    </xf>
    <xf numFmtId="0" fontId="27" fillId="28" borderId="67" xfId="0" applyFont="1" applyFill="1" applyBorder="1" applyAlignment="1">
      <alignment horizontal="center" vertical="center" wrapText="1"/>
    </xf>
    <xf numFmtId="0" fontId="27" fillId="25" borderId="66" xfId="0" applyFont="1" applyFill="1" applyBorder="1" applyAlignment="1">
      <alignment horizontal="left" vertical="center" wrapText="1"/>
    </xf>
    <xf numFmtId="0" fontId="27" fillId="25" borderId="62" xfId="0" applyFont="1" applyFill="1" applyBorder="1" applyAlignment="1">
      <alignment horizontal="left" vertical="center" wrapText="1"/>
    </xf>
    <xf numFmtId="0" fontId="27" fillId="25" borderId="67" xfId="0" applyFont="1" applyFill="1" applyBorder="1" applyAlignment="1">
      <alignment horizontal="left" vertical="center" wrapText="1"/>
    </xf>
    <xf numFmtId="44" fontId="27" fillId="24" borderId="74" xfId="0" applyNumberFormat="1" applyFont="1" applyFill="1" applyBorder="1" applyAlignment="1">
      <alignment horizontal="center" vertical="center"/>
    </xf>
    <xf numFmtId="0" fontId="27" fillId="17" borderId="79" xfId="0" applyFont="1" applyFill="1" applyBorder="1" applyAlignment="1">
      <alignment horizontal="left" vertical="center" wrapText="1"/>
    </xf>
    <xf numFmtId="0" fontId="25" fillId="19" borderId="80" xfId="0" applyFont="1" applyFill="1" applyBorder="1" applyAlignment="1">
      <alignment horizontal="left" wrapText="1"/>
    </xf>
    <xf numFmtId="0" fontId="25" fillId="19" borderId="59" xfId="0" applyFont="1" applyFill="1" applyBorder="1" applyAlignment="1">
      <alignment horizontal="left" wrapText="1"/>
    </xf>
    <xf numFmtId="0" fontId="25" fillId="19" borderId="80" xfId="0" applyFont="1" applyFill="1" applyBorder="1" applyAlignment="1">
      <alignment horizontal="left"/>
    </xf>
    <xf numFmtId="0" fontId="25" fillId="19" borderId="59" xfId="0" applyFont="1" applyFill="1" applyBorder="1" applyAlignment="1">
      <alignment horizontal="left"/>
    </xf>
    <xf numFmtId="0" fontId="25" fillId="19" borderId="81" xfId="0" applyFont="1" applyFill="1" applyBorder="1" applyAlignment="1">
      <alignment horizontal="left" wrapText="1"/>
    </xf>
    <xf numFmtId="0" fontId="25" fillId="19" borderId="82" xfId="0" applyFont="1" applyFill="1" applyBorder="1" applyAlignment="1">
      <alignment horizontal="left" wrapText="1"/>
    </xf>
    <xf numFmtId="0" fontId="25" fillId="19" borderId="83" xfId="0" applyFont="1" applyFill="1" applyBorder="1" applyAlignment="1">
      <alignment horizontal="left" wrapText="1"/>
    </xf>
    <xf numFmtId="0" fontId="25" fillId="19" borderId="84" xfId="0" applyFont="1" applyFill="1" applyBorder="1" applyAlignment="1">
      <alignment horizontal="left" wrapText="1"/>
    </xf>
    <xf numFmtId="0" fontId="25" fillId="19" borderId="81" xfId="0" applyFont="1" applyFill="1" applyBorder="1" applyAlignment="1">
      <alignment horizontal="left"/>
    </xf>
    <xf numFmtId="0" fontId="25" fillId="19" borderId="82" xfId="0" applyFont="1" applyFill="1" applyBorder="1" applyAlignment="1">
      <alignment horizontal="left"/>
    </xf>
    <xf numFmtId="0" fontId="25" fillId="19" borderId="85" xfId="0" applyFont="1" applyFill="1" applyBorder="1" applyAlignment="1">
      <alignment horizontal="left"/>
    </xf>
    <xf numFmtId="0" fontId="25" fillId="19" borderId="0" xfId="0" applyFont="1" applyFill="1" applyBorder="1" applyAlignment="1">
      <alignment horizontal="left"/>
    </xf>
    <xf numFmtId="0" fontId="41" fillId="27" borderId="66" xfId="0" applyFont="1" applyFill="1" applyBorder="1" applyAlignment="1">
      <alignment horizontal="center"/>
    </xf>
    <xf numFmtId="0" fontId="41" fillId="27" borderId="62" xfId="0" applyFont="1" applyFill="1" applyBorder="1" applyAlignment="1">
      <alignment horizontal="center"/>
    </xf>
    <xf numFmtId="0" fontId="41" fillId="27" borderId="67" xfId="0" applyFont="1" applyFill="1" applyBorder="1" applyAlignment="1">
      <alignment horizontal="center"/>
    </xf>
    <xf numFmtId="0" fontId="25" fillId="19" borderId="86" xfId="0" applyFont="1" applyFill="1" applyBorder="1" applyAlignment="1">
      <alignment horizontal="left" wrapText="1"/>
    </xf>
    <xf numFmtId="0" fontId="25" fillId="19" borderId="41" xfId="0" applyFont="1" applyFill="1" applyBorder="1" applyAlignment="1">
      <alignment horizontal="left" wrapText="1"/>
    </xf>
    <xf numFmtId="0" fontId="27" fillId="28" borderId="12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28" borderId="87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228600</xdr:rowOff>
    </xdr:from>
    <xdr:to>
      <xdr:col>6</xdr:col>
      <xdr:colOff>9525</xdr:colOff>
      <xdr:row>32</xdr:row>
      <xdr:rowOff>9525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695325" y="10001250"/>
          <a:ext cx="5114925" cy="685800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Cena dopravy na určená místa bude včetně všech souvisejících poplatků zahrnující odvoz/svoz prázdných láhví,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kromě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poplatků viz tabulka níže - ADR, mýtné, ekolog (které se počítají zvlášť)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323850</xdr:colOff>
      <xdr:row>32</xdr:row>
      <xdr:rowOff>190500</xdr:rowOff>
    </xdr:from>
    <xdr:to>
      <xdr:col>6</xdr:col>
      <xdr:colOff>9525</xdr:colOff>
      <xdr:row>35</xdr:row>
      <xdr:rowOff>104775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723900" y="10868025"/>
          <a:ext cx="5086350" cy="504825"/>
        </a:xfrm>
        <a:prstGeom prst="rect">
          <a:avLst/>
        </a:prstGeom>
        <a:solidFill>
          <a:srgbClr val="EEECE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Pro účel hodnocení je stanoven předpokládány počet dojezdů na základě předchozích zkušeností zadavatele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62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/>
  <cols>
    <col min="1" max="1" width="6.00390625" style="0" customWidth="1"/>
    <col min="2" max="2" width="33.7109375" style="0" customWidth="1"/>
    <col min="3" max="3" width="12.28125" style="1" customWidth="1"/>
    <col min="4" max="4" width="11.28125" style="1" customWidth="1"/>
    <col min="5" max="5" width="11.57421875" style="1" customWidth="1"/>
    <col min="6" max="6" width="12.140625" style="1" customWidth="1"/>
    <col min="7" max="7" width="11.8515625" style="1" customWidth="1"/>
    <col min="8" max="8" width="16.7109375" style="1" customWidth="1"/>
    <col min="9" max="9" width="16.8515625" style="1" customWidth="1"/>
    <col min="10" max="10" width="18.57421875" style="1" customWidth="1"/>
    <col min="11" max="11" width="18.140625" style="1" customWidth="1"/>
    <col min="12" max="12" width="20.28125" style="0" customWidth="1"/>
    <col min="13" max="13" width="15.00390625" style="0" customWidth="1"/>
    <col min="14" max="14" width="25.140625" style="0" customWidth="1"/>
    <col min="15" max="15" width="13.00390625" style="0" customWidth="1"/>
    <col min="16" max="16" width="11.140625" style="0" customWidth="1"/>
  </cols>
  <sheetData>
    <row r="1" spans="2:8" ht="24" customHeight="1">
      <c r="B1" s="123" t="s">
        <v>56</v>
      </c>
      <c r="D1" s="10"/>
      <c r="E1" s="12" t="s">
        <v>57</v>
      </c>
      <c r="F1" s="10"/>
      <c r="G1" s="10"/>
      <c r="H1" s="10"/>
    </row>
    <row r="2" ht="13.5" thickBot="1">
      <c r="B2" s="8" t="s">
        <v>6</v>
      </c>
    </row>
    <row r="3" spans="2:5" ht="13.5" thickBot="1">
      <c r="B3" s="153" t="s">
        <v>8</v>
      </c>
      <c r="C3" s="154"/>
      <c r="D3" s="154"/>
      <c r="E3" s="155"/>
    </row>
    <row r="4" ht="13.5" thickBot="1">
      <c r="B4" s="8"/>
    </row>
    <row r="5" spans="2:12" s="9" customFormat="1" ht="63.75" thickBot="1">
      <c r="B5" s="130" t="s">
        <v>3</v>
      </c>
      <c r="C5" s="26" t="s">
        <v>32</v>
      </c>
      <c r="D5" s="131" t="s">
        <v>33</v>
      </c>
      <c r="E5" s="131" t="s">
        <v>34</v>
      </c>
      <c r="F5" s="131" t="s">
        <v>35</v>
      </c>
      <c r="G5" s="27" t="s">
        <v>36</v>
      </c>
      <c r="H5" s="28" t="s">
        <v>37</v>
      </c>
      <c r="I5" s="29" t="s">
        <v>38</v>
      </c>
      <c r="J5" s="132" t="s">
        <v>30</v>
      </c>
      <c r="K5" s="26" t="s">
        <v>55</v>
      </c>
      <c r="L5" s="30" t="s">
        <v>31</v>
      </c>
    </row>
    <row r="6" spans="1:14" ht="25.5" customHeight="1" thickTop="1">
      <c r="A6">
        <v>1</v>
      </c>
      <c r="B6" s="31" t="s">
        <v>9</v>
      </c>
      <c r="C6" s="32" t="s">
        <v>2</v>
      </c>
      <c r="D6" s="33">
        <v>50</v>
      </c>
      <c r="E6" s="33">
        <v>200</v>
      </c>
      <c r="F6" s="34">
        <v>10.7</v>
      </c>
      <c r="G6" s="35" t="s">
        <v>29</v>
      </c>
      <c r="H6" s="36">
        <f>I6/F6</f>
        <v>0</v>
      </c>
      <c r="I6" s="37">
        <v>0</v>
      </c>
      <c r="J6" s="38">
        <v>6</v>
      </c>
      <c r="K6" s="39">
        <f>J6*F6</f>
        <v>64.19999999999999</v>
      </c>
      <c r="L6" s="40">
        <f>I6*J6</f>
        <v>0</v>
      </c>
      <c r="M6" s="19"/>
      <c r="N6" s="122"/>
    </row>
    <row r="7" spans="1:14" ht="24" customHeight="1">
      <c r="A7">
        <v>2</v>
      </c>
      <c r="B7" s="31" t="s">
        <v>9</v>
      </c>
      <c r="C7" s="32" t="s">
        <v>2</v>
      </c>
      <c r="D7" s="33">
        <v>20</v>
      </c>
      <c r="E7" s="33">
        <v>200</v>
      </c>
      <c r="F7" s="34">
        <v>4.28</v>
      </c>
      <c r="G7" s="35" t="s">
        <v>29</v>
      </c>
      <c r="H7" s="36">
        <f aca="true" t="shared" si="0" ref="H7:H18">I7/F7</f>
        <v>0</v>
      </c>
      <c r="I7" s="37">
        <v>0</v>
      </c>
      <c r="J7" s="38">
        <v>2</v>
      </c>
      <c r="K7" s="39">
        <f aca="true" t="shared" si="1" ref="K7:K19">J7*F7</f>
        <v>8.56</v>
      </c>
      <c r="L7" s="41">
        <f aca="true" t="shared" si="2" ref="L7:L18">I7*J7</f>
        <v>0</v>
      </c>
      <c r="N7" s="122"/>
    </row>
    <row r="8" spans="1:14" ht="24.75" customHeight="1">
      <c r="A8">
        <v>3</v>
      </c>
      <c r="B8" s="31" t="s">
        <v>0</v>
      </c>
      <c r="C8" s="32" t="s">
        <v>2</v>
      </c>
      <c r="D8" s="33">
        <v>50</v>
      </c>
      <c r="E8" s="33">
        <v>200</v>
      </c>
      <c r="F8" s="34">
        <v>10.7</v>
      </c>
      <c r="G8" s="35" t="s">
        <v>29</v>
      </c>
      <c r="H8" s="36">
        <f t="shared" si="0"/>
        <v>0</v>
      </c>
      <c r="I8" s="37">
        <v>0</v>
      </c>
      <c r="J8" s="38">
        <f>'Příl. 2 smlouvy'!F11</f>
        <v>1</v>
      </c>
      <c r="K8" s="39">
        <f t="shared" si="1"/>
        <v>10.7</v>
      </c>
      <c r="L8" s="41">
        <f t="shared" si="2"/>
        <v>0</v>
      </c>
      <c r="N8" s="122"/>
    </row>
    <row r="9" spans="1:14" ht="23.25" customHeight="1">
      <c r="A9" s="11">
        <v>4</v>
      </c>
      <c r="B9" s="47" t="s">
        <v>10</v>
      </c>
      <c r="C9" s="44" t="s">
        <v>2</v>
      </c>
      <c r="D9" s="45">
        <v>10</v>
      </c>
      <c r="E9" s="45">
        <v>200</v>
      </c>
      <c r="F9" s="127">
        <v>1.9</v>
      </c>
      <c r="G9" s="35" t="s">
        <v>29</v>
      </c>
      <c r="H9" s="36">
        <f t="shared" si="0"/>
        <v>0</v>
      </c>
      <c r="I9" s="37">
        <v>0</v>
      </c>
      <c r="J9" s="38">
        <v>1</v>
      </c>
      <c r="K9" s="39">
        <f t="shared" si="1"/>
        <v>1.9</v>
      </c>
      <c r="L9" s="43">
        <f t="shared" si="2"/>
        <v>0</v>
      </c>
      <c r="N9" s="122"/>
    </row>
    <row r="10" spans="1:14" ht="23.25" customHeight="1">
      <c r="A10">
        <v>5</v>
      </c>
      <c r="B10" s="47" t="s">
        <v>10</v>
      </c>
      <c r="C10" s="44" t="s">
        <v>2</v>
      </c>
      <c r="D10" s="45">
        <v>20</v>
      </c>
      <c r="E10" s="45">
        <v>200</v>
      </c>
      <c r="F10" s="46">
        <v>3.8</v>
      </c>
      <c r="G10" s="35" t="s">
        <v>29</v>
      </c>
      <c r="H10" s="36">
        <f>I10/F10</f>
        <v>0</v>
      </c>
      <c r="I10" s="37">
        <v>0</v>
      </c>
      <c r="J10" s="38">
        <v>6</v>
      </c>
      <c r="K10" s="39">
        <f>J10*F10</f>
        <v>22.799999999999997</v>
      </c>
      <c r="L10" s="43">
        <f>I10*J10</f>
        <v>0</v>
      </c>
      <c r="N10" s="122"/>
    </row>
    <row r="11" spans="1:14" ht="25.5" customHeight="1">
      <c r="A11">
        <v>6</v>
      </c>
      <c r="B11" s="31" t="s">
        <v>10</v>
      </c>
      <c r="C11" s="44" t="s">
        <v>2</v>
      </c>
      <c r="D11" s="45">
        <v>50</v>
      </c>
      <c r="E11" s="45">
        <v>200</v>
      </c>
      <c r="F11" s="46">
        <v>9.5</v>
      </c>
      <c r="G11" s="35" t="s">
        <v>5</v>
      </c>
      <c r="H11" s="36">
        <f t="shared" si="0"/>
        <v>0</v>
      </c>
      <c r="I11" s="42">
        <v>0</v>
      </c>
      <c r="J11" s="38">
        <v>1</v>
      </c>
      <c r="K11" s="39">
        <f t="shared" si="1"/>
        <v>9.5</v>
      </c>
      <c r="L11" s="43">
        <f t="shared" si="2"/>
        <v>0</v>
      </c>
      <c r="N11" s="122"/>
    </row>
    <row r="12" spans="1:14" ht="23.25" customHeight="1">
      <c r="A12">
        <v>7</v>
      </c>
      <c r="B12" s="31" t="s">
        <v>14</v>
      </c>
      <c r="C12" s="44" t="s">
        <v>2</v>
      </c>
      <c r="D12" s="45">
        <v>20</v>
      </c>
      <c r="E12" s="45">
        <v>200</v>
      </c>
      <c r="F12" s="46">
        <v>3.8</v>
      </c>
      <c r="G12" s="35" t="s">
        <v>29</v>
      </c>
      <c r="H12" s="36">
        <f t="shared" si="0"/>
        <v>0</v>
      </c>
      <c r="I12" s="42">
        <v>0</v>
      </c>
      <c r="J12" s="38">
        <f>'Příl. 2 smlouvy'!F19</f>
        <v>2</v>
      </c>
      <c r="K12" s="39">
        <f t="shared" si="1"/>
        <v>7.6</v>
      </c>
      <c r="L12" s="43">
        <f t="shared" si="2"/>
        <v>0</v>
      </c>
      <c r="N12" s="122"/>
    </row>
    <row r="13" spans="1:14" ht="23.25" customHeight="1">
      <c r="A13" s="11">
        <v>8</v>
      </c>
      <c r="B13" s="47" t="s">
        <v>1</v>
      </c>
      <c r="C13" s="44" t="s">
        <v>2</v>
      </c>
      <c r="D13" s="45">
        <v>50</v>
      </c>
      <c r="E13" s="45">
        <v>200</v>
      </c>
      <c r="F13" s="46">
        <v>10.7</v>
      </c>
      <c r="G13" s="35" t="s">
        <v>29</v>
      </c>
      <c r="H13" s="36">
        <f t="shared" si="0"/>
        <v>0</v>
      </c>
      <c r="I13" s="37">
        <v>0</v>
      </c>
      <c r="J13" s="38">
        <v>14</v>
      </c>
      <c r="K13" s="39">
        <f t="shared" si="1"/>
        <v>149.79999999999998</v>
      </c>
      <c r="L13" s="43">
        <f t="shared" si="2"/>
        <v>0</v>
      </c>
      <c r="N13" s="122"/>
    </row>
    <row r="14" spans="1:14" ht="24.75" customHeight="1">
      <c r="A14">
        <v>9</v>
      </c>
      <c r="B14" s="47" t="s">
        <v>11</v>
      </c>
      <c r="C14" s="44" t="s">
        <v>2</v>
      </c>
      <c r="D14" s="45">
        <v>50</v>
      </c>
      <c r="E14" s="45">
        <v>200</v>
      </c>
      <c r="F14" s="46">
        <v>10.7</v>
      </c>
      <c r="G14" s="35" t="s">
        <v>29</v>
      </c>
      <c r="H14" s="36">
        <f t="shared" si="0"/>
        <v>0</v>
      </c>
      <c r="I14" s="37">
        <v>0</v>
      </c>
      <c r="J14" s="38">
        <f>'Příl. 2 smlouvy'!F23</f>
        <v>2</v>
      </c>
      <c r="K14" s="39">
        <f t="shared" si="1"/>
        <v>21.4</v>
      </c>
      <c r="L14" s="43">
        <f t="shared" si="2"/>
        <v>0</v>
      </c>
      <c r="N14" s="122"/>
    </row>
    <row r="15" spans="1:14" ht="24.75" customHeight="1">
      <c r="A15">
        <v>10</v>
      </c>
      <c r="B15" s="47" t="s">
        <v>12</v>
      </c>
      <c r="C15" s="44" t="s">
        <v>2</v>
      </c>
      <c r="D15" s="45">
        <v>50</v>
      </c>
      <c r="E15" s="45">
        <v>200</v>
      </c>
      <c r="F15" s="46">
        <v>10</v>
      </c>
      <c r="G15" s="35" t="s">
        <v>29</v>
      </c>
      <c r="H15" s="36">
        <f t="shared" si="0"/>
        <v>0</v>
      </c>
      <c r="I15" s="37">
        <v>0</v>
      </c>
      <c r="J15" s="38">
        <v>2</v>
      </c>
      <c r="K15" s="39">
        <f t="shared" si="1"/>
        <v>20</v>
      </c>
      <c r="L15" s="43">
        <f t="shared" si="2"/>
        <v>0</v>
      </c>
      <c r="N15" s="122"/>
    </row>
    <row r="16" spans="1:14" ht="26.25" customHeight="1">
      <c r="A16">
        <v>11</v>
      </c>
      <c r="B16" s="47" t="s">
        <v>13</v>
      </c>
      <c r="C16" s="48" t="s">
        <v>2</v>
      </c>
      <c r="D16" s="45">
        <v>13</v>
      </c>
      <c r="E16" s="121" t="s">
        <v>45</v>
      </c>
      <c r="F16" s="46">
        <v>10</v>
      </c>
      <c r="G16" s="49" t="s">
        <v>5</v>
      </c>
      <c r="H16" s="36">
        <f t="shared" si="0"/>
        <v>0</v>
      </c>
      <c r="I16" s="37">
        <v>0</v>
      </c>
      <c r="J16" s="38">
        <v>1</v>
      </c>
      <c r="K16" s="39">
        <f t="shared" si="1"/>
        <v>10</v>
      </c>
      <c r="L16" s="43">
        <f t="shared" si="2"/>
        <v>0</v>
      </c>
      <c r="N16" s="122"/>
    </row>
    <row r="17" spans="1:14" ht="24.75" customHeight="1">
      <c r="A17" s="11">
        <v>12</v>
      </c>
      <c r="B17" s="47" t="s">
        <v>13</v>
      </c>
      <c r="C17" s="48" t="s">
        <v>2</v>
      </c>
      <c r="D17" s="45">
        <v>26.8</v>
      </c>
      <c r="E17" s="121" t="s">
        <v>45</v>
      </c>
      <c r="F17" s="46">
        <v>20</v>
      </c>
      <c r="G17" s="49" t="s">
        <v>5</v>
      </c>
      <c r="H17" s="36">
        <f t="shared" si="0"/>
        <v>0</v>
      </c>
      <c r="I17" s="37">
        <v>0</v>
      </c>
      <c r="J17" s="38">
        <f>'Příl. 2 smlouvy'!F29</f>
        <v>1</v>
      </c>
      <c r="K17" s="39">
        <f t="shared" si="1"/>
        <v>20</v>
      </c>
      <c r="L17" s="43">
        <f t="shared" si="2"/>
        <v>0</v>
      </c>
      <c r="N17" s="122"/>
    </row>
    <row r="18" spans="1:14" ht="23.25" customHeight="1">
      <c r="A18">
        <v>13</v>
      </c>
      <c r="B18" s="47" t="s">
        <v>13</v>
      </c>
      <c r="C18" s="48" t="s">
        <v>2</v>
      </c>
      <c r="D18" s="45">
        <v>40</v>
      </c>
      <c r="E18" s="121" t="s">
        <v>45</v>
      </c>
      <c r="F18" s="46">
        <v>27</v>
      </c>
      <c r="G18" s="49" t="s">
        <v>5</v>
      </c>
      <c r="H18" s="36">
        <f t="shared" si="0"/>
        <v>0</v>
      </c>
      <c r="I18" s="37">
        <v>0</v>
      </c>
      <c r="J18" s="38">
        <v>4</v>
      </c>
      <c r="K18" s="39">
        <f t="shared" si="1"/>
        <v>108</v>
      </c>
      <c r="L18" s="43">
        <f t="shared" si="2"/>
        <v>0</v>
      </c>
      <c r="N18" s="122"/>
    </row>
    <row r="19" spans="1:14" ht="22.5" customHeight="1" thickBot="1">
      <c r="A19">
        <v>14</v>
      </c>
      <c r="B19" s="47" t="s">
        <v>15</v>
      </c>
      <c r="C19" s="44" t="s">
        <v>2</v>
      </c>
      <c r="D19" s="45">
        <v>50</v>
      </c>
      <c r="E19" s="121" t="s">
        <v>45</v>
      </c>
      <c r="F19" s="46">
        <v>10</v>
      </c>
      <c r="G19" s="50" t="s">
        <v>5</v>
      </c>
      <c r="H19" s="36">
        <f>I19/F19</f>
        <v>0</v>
      </c>
      <c r="I19" s="42">
        <v>0</v>
      </c>
      <c r="J19" s="38">
        <v>1</v>
      </c>
      <c r="K19" s="39">
        <f t="shared" si="1"/>
        <v>10</v>
      </c>
      <c r="L19" s="43">
        <f>I19*J19</f>
        <v>0</v>
      </c>
      <c r="N19" s="122"/>
    </row>
    <row r="20" spans="2:12" ht="55.5" customHeight="1" thickBot="1" thickTop="1">
      <c r="B20" s="51"/>
      <c r="C20" s="52"/>
      <c r="D20" s="52"/>
      <c r="E20" s="53"/>
      <c r="F20" s="53"/>
      <c r="G20" s="53"/>
      <c r="H20" s="53"/>
      <c r="I20" s="53"/>
      <c r="J20" s="170" t="s">
        <v>39</v>
      </c>
      <c r="K20" s="171"/>
      <c r="L20" s="54">
        <f>SUM(L6:L19)</f>
        <v>0</v>
      </c>
    </row>
    <row r="21" spans="2:11" ht="12.75">
      <c r="B21" s="3"/>
      <c r="C21" s="4"/>
      <c r="D21" s="4"/>
      <c r="E21" s="5"/>
      <c r="F21" s="5"/>
      <c r="G21" s="5"/>
      <c r="H21" s="5"/>
      <c r="I21" s="5"/>
      <c r="J21" s="5"/>
      <c r="K21" s="6"/>
    </row>
    <row r="22" spans="2:11" ht="13.5" thickBot="1">
      <c r="B22" s="3"/>
      <c r="C22" s="4"/>
      <c r="D22" s="4"/>
      <c r="E22" s="5"/>
      <c r="F22" s="5"/>
      <c r="G22" s="5"/>
      <c r="H22" s="5"/>
      <c r="I22" s="5"/>
      <c r="J22" s="5"/>
      <c r="K22" s="6"/>
    </row>
    <row r="23" spans="2:12" ht="32.25" customHeight="1" thickBot="1">
      <c r="B23" s="172" t="s">
        <v>51</v>
      </c>
      <c r="C23" s="173"/>
      <c r="D23" s="174"/>
      <c r="E23" s="175" t="s">
        <v>26</v>
      </c>
      <c r="F23" s="176"/>
      <c r="G23" s="176"/>
      <c r="H23" s="177"/>
      <c r="I23" s="178" t="s">
        <v>44</v>
      </c>
      <c r="J23" s="179"/>
      <c r="K23" s="179"/>
      <c r="L23" s="180"/>
    </row>
    <row r="24" spans="2:14" ht="39" customHeight="1" thickBot="1">
      <c r="B24" s="56" t="s">
        <v>16</v>
      </c>
      <c r="C24" s="181">
        <v>0</v>
      </c>
      <c r="D24" s="181"/>
      <c r="E24" s="141" t="s">
        <v>16</v>
      </c>
      <c r="F24" s="142"/>
      <c r="G24" s="143"/>
      <c r="H24" s="124">
        <v>26</v>
      </c>
      <c r="I24" s="141" t="s">
        <v>16</v>
      </c>
      <c r="J24" s="142"/>
      <c r="K24" s="143"/>
      <c r="L24" s="55">
        <f>C24*H24</f>
        <v>0</v>
      </c>
      <c r="M24" s="19"/>
      <c r="N24" s="12"/>
    </row>
    <row r="25" spans="2:14" ht="57.75" customHeight="1" thickBot="1">
      <c r="B25" s="57" t="s">
        <v>17</v>
      </c>
      <c r="C25" s="134">
        <v>0</v>
      </c>
      <c r="D25" s="135"/>
      <c r="E25" s="136" t="s">
        <v>20</v>
      </c>
      <c r="F25" s="137"/>
      <c r="G25" s="138"/>
      <c r="H25" s="125">
        <v>17</v>
      </c>
      <c r="I25" s="136" t="s">
        <v>20</v>
      </c>
      <c r="J25" s="137"/>
      <c r="K25" s="138"/>
      <c r="L25" s="55">
        <f>C25*H25</f>
        <v>0</v>
      </c>
      <c r="M25" s="19"/>
      <c r="N25" s="12"/>
    </row>
    <row r="26" spans="2:14" ht="57.75" customHeight="1" thickBot="1">
      <c r="B26" s="57" t="s">
        <v>59</v>
      </c>
      <c r="C26" s="134">
        <v>0</v>
      </c>
      <c r="D26" s="135"/>
      <c r="E26" s="136" t="s">
        <v>59</v>
      </c>
      <c r="F26" s="137"/>
      <c r="G26" s="138"/>
      <c r="H26" s="125">
        <v>1</v>
      </c>
      <c r="I26" s="136" t="s">
        <v>59</v>
      </c>
      <c r="J26" s="137"/>
      <c r="K26" s="138"/>
      <c r="L26" s="55">
        <f>C26*H26</f>
        <v>0</v>
      </c>
      <c r="M26" s="19"/>
      <c r="N26" s="12"/>
    </row>
    <row r="27" ht="13.5" thickBot="1"/>
    <row r="28" spans="2:12" ht="20.25" customHeight="1" thickBot="1">
      <c r="B28" s="115" t="s">
        <v>54</v>
      </c>
      <c r="C28" s="120">
        <v>0</v>
      </c>
      <c r="D28" s="119"/>
      <c r="E28" s="104"/>
      <c r="F28" s="103"/>
      <c r="G28" s="103"/>
      <c r="H28" s="103"/>
      <c r="I28" s="112"/>
      <c r="J28" s="111"/>
      <c r="K28" s="111"/>
      <c r="L28" s="55">
        <f>C28*'Příl. 2 smlouvy'!F34</f>
        <v>0</v>
      </c>
    </row>
    <row r="29" spans="3:14" s="14" customFormat="1" ht="23.25" customHeight="1">
      <c r="C29" s="13"/>
      <c r="D29" s="13"/>
      <c r="E29" s="13"/>
      <c r="F29" s="13"/>
      <c r="G29" s="13"/>
      <c r="H29" s="13"/>
      <c r="I29" s="13"/>
      <c r="J29" s="13"/>
      <c r="K29" s="13"/>
      <c r="N29" s="15"/>
    </row>
    <row r="30" spans="3:14" s="14" customFormat="1" ht="16.5" thickBot="1">
      <c r="C30" s="13"/>
      <c r="D30" s="13"/>
      <c r="E30" s="13"/>
      <c r="F30" s="13"/>
      <c r="G30" s="13"/>
      <c r="H30" s="13"/>
      <c r="I30" s="13"/>
      <c r="J30" s="13"/>
      <c r="K30" s="13"/>
      <c r="N30" s="15"/>
    </row>
    <row r="31" spans="2:12" s="14" customFormat="1" ht="15.75">
      <c r="B31" s="18"/>
      <c r="C31" s="13"/>
      <c r="D31" s="13"/>
      <c r="E31" s="13"/>
      <c r="F31" s="13"/>
      <c r="G31" s="13"/>
      <c r="H31" s="146" t="s">
        <v>27</v>
      </c>
      <c r="I31" s="147"/>
      <c r="J31" s="147"/>
      <c r="K31" s="148"/>
      <c r="L31" s="144">
        <f>'Příl. 2 smlouvy'!E34</f>
        <v>0</v>
      </c>
    </row>
    <row r="32" spans="3:12" s="14" customFormat="1" ht="15.75" thickBot="1">
      <c r="C32" s="13"/>
      <c r="D32" s="13"/>
      <c r="E32" s="13"/>
      <c r="F32" s="13"/>
      <c r="G32" s="13"/>
      <c r="H32" s="149"/>
      <c r="I32" s="150"/>
      <c r="J32" s="150"/>
      <c r="K32" s="151"/>
      <c r="L32" s="145"/>
    </row>
    <row r="33" spans="3:12" s="14" customFormat="1" ht="15.75" thickBot="1">
      <c r="C33" s="13"/>
      <c r="D33" s="13"/>
      <c r="E33" s="13"/>
      <c r="F33" s="13"/>
      <c r="G33" s="13"/>
      <c r="H33" s="22"/>
      <c r="I33" s="22"/>
      <c r="J33" s="22"/>
      <c r="K33" s="22"/>
      <c r="L33" s="23"/>
    </row>
    <row r="34" spans="3:12" s="14" customFormat="1" ht="15" customHeight="1">
      <c r="C34" s="13"/>
      <c r="D34" s="13"/>
      <c r="E34" s="13"/>
      <c r="F34" s="13"/>
      <c r="G34" s="13"/>
      <c r="H34" s="162" t="s">
        <v>40</v>
      </c>
      <c r="I34" s="163"/>
      <c r="J34" s="163"/>
      <c r="K34" s="164"/>
      <c r="L34" s="168">
        <f>SUM(C38:C39:C40)</f>
        <v>0</v>
      </c>
    </row>
    <row r="35" spans="3:12" s="14" customFormat="1" ht="15.75" customHeight="1" thickBot="1">
      <c r="C35" s="13"/>
      <c r="D35" s="13"/>
      <c r="E35" s="13"/>
      <c r="F35" s="13"/>
      <c r="G35" s="13"/>
      <c r="H35" s="165"/>
      <c r="I35" s="166"/>
      <c r="J35" s="166"/>
      <c r="K35" s="167"/>
      <c r="L35" s="169"/>
    </row>
    <row r="36" spans="3:12" s="14" customFormat="1" ht="20.25" customHeight="1" thickBot="1">
      <c r="C36" s="13"/>
      <c r="D36" s="13"/>
      <c r="E36" s="13"/>
      <c r="F36" s="13"/>
      <c r="G36" s="13"/>
      <c r="H36" s="22"/>
      <c r="I36" s="22"/>
      <c r="J36" s="22"/>
      <c r="K36" s="22"/>
      <c r="L36" s="23"/>
    </row>
    <row r="37" spans="2:12" s="14" customFormat="1" ht="30.75" thickBot="1">
      <c r="B37" s="133" t="s">
        <v>49</v>
      </c>
      <c r="C37" s="110" t="s">
        <v>50</v>
      </c>
      <c r="D37" s="105"/>
      <c r="E37" s="106"/>
      <c r="F37" s="107"/>
      <c r="G37" s="13"/>
      <c r="H37" s="146" t="s">
        <v>41</v>
      </c>
      <c r="I37" s="147"/>
      <c r="J37" s="147"/>
      <c r="K37" s="148"/>
      <c r="L37" s="144">
        <f>L34*'Příl. 2 smlouvy'!F34</f>
        <v>0</v>
      </c>
    </row>
    <row r="38" spans="2:12" s="14" customFormat="1" ht="15.75" thickBot="1">
      <c r="B38" s="113" t="s">
        <v>46</v>
      </c>
      <c r="C38" s="108">
        <v>0</v>
      </c>
      <c r="D38" s="107"/>
      <c r="E38" s="107"/>
      <c r="F38" s="107"/>
      <c r="G38" s="13"/>
      <c r="H38" s="149"/>
      <c r="I38" s="150"/>
      <c r="J38" s="150"/>
      <c r="K38" s="151"/>
      <c r="L38" s="145"/>
    </row>
    <row r="39" spans="2:11" s="14" customFormat="1" ht="15.75" thickBot="1">
      <c r="B39" s="114" t="s">
        <v>47</v>
      </c>
      <c r="C39" s="109">
        <v>0</v>
      </c>
      <c r="D39" s="107"/>
      <c r="E39" s="107"/>
      <c r="F39" s="107"/>
      <c r="G39" s="13"/>
      <c r="H39" s="13"/>
      <c r="I39" s="13"/>
      <c r="J39" s="13"/>
      <c r="K39" s="13"/>
    </row>
    <row r="40" spans="2:14" s="14" customFormat="1" ht="16.5" customHeight="1" thickBot="1">
      <c r="B40" s="128" t="s">
        <v>48</v>
      </c>
      <c r="C40" s="129">
        <v>0</v>
      </c>
      <c r="D40" s="107"/>
      <c r="E40" s="107"/>
      <c r="F40" s="107"/>
      <c r="G40" s="13"/>
      <c r="H40" s="156" t="s">
        <v>28</v>
      </c>
      <c r="I40" s="157"/>
      <c r="J40" s="157"/>
      <c r="K40" s="158"/>
      <c r="L40" s="139">
        <f>L20+L24+L25+L26+L28+L31+L37</f>
        <v>0</v>
      </c>
      <c r="N40" s="21"/>
    </row>
    <row r="41" spans="2:14" s="14" customFormat="1" ht="15.75" thickBot="1">
      <c r="B41" s="107"/>
      <c r="C41" s="107"/>
      <c r="D41" s="13"/>
      <c r="E41" s="13"/>
      <c r="F41" s="13"/>
      <c r="G41" s="13"/>
      <c r="H41" s="159"/>
      <c r="I41" s="160"/>
      <c r="J41" s="160"/>
      <c r="K41" s="161"/>
      <c r="L41" s="140"/>
      <c r="N41" s="20"/>
    </row>
    <row r="42" spans="2:11" s="14" customFormat="1" ht="15">
      <c r="B42" s="107"/>
      <c r="C42" s="107"/>
      <c r="D42" s="13"/>
      <c r="E42" s="13"/>
      <c r="F42" s="13"/>
      <c r="G42" s="13"/>
      <c r="H42" s="13"/>
      <c r="I42" s="13"/>
      <c r="J42" s="13"/>
      <c r="K42" s="13"/>
    </row>
    <row r="43" spans="2:11" s="14" customFormat="1" ht="15.75">
      <c r="B43" s="16"/>
      <c r="C43" s="13"/>
      <c r="D43" s="13"/>
      <c r="E43" s="13"/>
      <c r="F43" s="13"/>
      <c r="G43" s="13"/>
      <c r="H43" s="13"/>
      <c r="I43" s="13"/>
      <c r="J43" s="13"/>
      <c r="K43" s="13"/>
    </row>
    <row r="44" spans="2:11" s="14" customFormat="1" ht="15.75">
      <c r="B44" s="16"/>
      <c r="C44" s="13"/>
      <c r="D44" s="13"/>
      <c r="E44" s="13"/>
      <c r="F44" s="13"/>
      <c r="G44" s="13"/>
      <c r="H44" s="13"/>
      <c r="I44" s="13"/>
      <c r="J44" s="13"/>
      <c r="K44" s="13"/>
    </row>
    <row r="45" spans="2:11" s="14" customFormat="1" ht="15.75">
      <c r="B45" s="16"/>
      <c r="C45" s="13"/>
      <c r="D45" s="13"/>
      <c r="E45" s="13"/>
      <c r="F45" s="13"/>
      <c r="G45" s="13"/>
      <c r="H45" s="13"/>
      <c r="I45" s="13"/>
      <c r="J45" s="13"/>
      <c r="K45" s="13"/>
    </row>
    <row r="46" spans="2:11" s="14" customFormat="1" ht="15.75">
      <c r="B46" s="16"/>
      <c r="C46" s="13"/>
      <c r="D46" s="13"/>
      <c r="E46" s="13"/>
      <c r="F46" s="13"/>
      <c r="G46" s="13"/>
      <c r="H46" s="13"/>
      <c r="I46" s="13"/>
      <c r="J46" s="13"/>
      <c r="K46" s="13"/>
    </row>
    <row r="47" spans="2:11" s="14" customFormat="1" ht="15.75">
      <c r="B47" s="16"/>
      <c r="C47" s="13"/>
      <c r="D47" s="13"/>
      <c r="E47" s="13"/>
      <c r="F47" s="13"/>
      <c r="G47" s="13"/>
      <c r="H47" s="13"/>
      <c r="I47" s="13"/>
      <c r="J47" s="13"/>
      <c r="K47" s="13"/>
    </row>
    <row r="48" spans="2:11" s="14" customFormat="1" ht="15.75">
      <c r="B48" s="16"/>
      <c r="C48" s="13"/>
      <c r="D48" s="13"/>
      <c r="E48" s="13"/>
      <c r="F48" s="13"/>
      <c r="G48" s="13"/>
      <c r="H48" s="13"/>
      <c r="I48" s="13"/>
      <c r="J48" s="13"/>
      <c r="K48" s="13"/>
    </row>
    <row r="49" spans="2:11" s="14" customFormat="1" ht="15.75">
      <c r="B49" s="16"/>
      <c r="C49" s="13"/>
      <c r="D49" s="13"/>
      <c r="E49" s="13"/>
      <c r="F49" s="13"/>
      <c r="G49" s="13"/>
      <c r="H49" s="13"/>
      <c r="I49" s="13"/>
      <c r="J49" s="13"/>
      <c r="K49" s="13"/>
    </row>
    <row r="50" spans="2:11" s="14" customFormat="1" ht="15.75">
      <c r="B50" s="16"/>
      <c r="C50" s="13"/>
      <c r="D50" s="13"/>
      <c r="E50" s="13"/>
      <c r="F50" s="13"/>
      <c r="G50" s="13"/>
      <c r="H50" s="13"/>
      <c r="I50" s="13"/>
      <c r="J50" s="13"/>
      <c r="K50" s="13"/>
    </row>
    <row r="51" spans="2:11" s="14" customFormat="1" ht="15.75">
      <c r="B51" s="16"/>
      <c r="C51" s="13"/>
      <c r="D51" s="13"/>
      <c r="E51" s="13"/>
      <c r="F51" s="13"/>
      <c r="G51" s="13"/>
      <c r="H51" s="13"/>
      <c r="I51" s="13"/>
      <c r="J51" s="13"/>
      <c r="K51" s="13"/>
    </row>
    <row r="52" spans="2:11" s="14" customFormat="1" ht="15.75">
      <c r="B52" s="16"/>
      <c r="C52" s="13"/>
      <c r="D52" s="13"/>
      <c r="E52" s="13"/>
      <c r="F52" s="13"/>
      <c r="G52" s="13"/>
      <c r="H52" s="13"/>
      <c r="I52" s="13"/>
      <c r="J52" s="13"/>
      <c r="K52" s="13"/>
    </row>
    <row r="53" spans="2:11" s="14" customFormat="1" ht="15.75">
      <c r="B53" s="16"/>
      <c r="C53" s="13"/>
      <c r="D53" s="13"/>
      <c r="E53" s="13"/>
      <c r="F53" s="13"/>
      <c r="G53" s="13"/>
      <c r="H53" s="13"/>
      <c r="I53" s="13"/>
      <c r="J53" s="13"/>
      <c r="K53" s="13"/>
    </row>
    <row r="54" spans="2:12" s="14" customFormat="1" ht="16.5" thickBot="1">
      <c r="B54" s="17"/>
      <c r="C54" s="13"/>
      <c r="D54" s="13"/>
      <c r="E54" s="13"/>
      <c r="F54" s="13"/>
      <c r="G54" s="13"/>
      <c r="H54" s="24"/>
      <c r="I54" s="24"/>
      <c r="J54" s="24"/>
      <c r="K54" s="24"/>
      <c r="L54" s="25"/>
    </row>
    <row r="55" spans="2:12" s="14" customFormat="1" ht="15.75">
      <c r="B55" s="17"/>
      <c r="C55" s="13"/>
      <c r="D55" s="13"/>
      <c r="E55" s="13"/>
      <c r="F55" s="13"/>
      <c r="G55" s="13"/>
      <c r="H55" s="152" t="s">
        <v>62</v>
      </c>
      <c r="I55" s="152"/>
      <c r="J55" s="152"/>
      <c r="K55" s="152"/>
      <c r="L55" s="152"/>
    </row>
    <row r="56" spans="2:11" s="14" customFormat="1" ht="15.75">
      <c r="B56" s="16"/>
      <c r="C56" s="13"/>
      <c r="D56" s="13"/>
      <c r="E56" s="13"/>
      <c r="F56" s="13"/>
      <c r="G56" s="13"/>
      <c r="H56" s="13"/>
      <c r="I56" s="13"/>
      <c r="J56" s="13"/>
      <c r="K56" s="13"/>
    </row>
    <row r="57" spans="2:11" s="14" customFormat="1" ht="15.75">
      <c r="B57" s="16"/>
      <c r="C57" s="13"/>
      <c r="D57" s="13"/>
      <c r="E57" s="13"/>
      <c r="F57" s="13"/>
      <c r="G57" s="13"/>
      <c r="H57" s="13"/>
      <c r="I57" s="13"/>
      <c r="J57" s="13"/>
      <c r="K57" s="13"/>
    </row>
    <row r="58" spans="2:11" s="14" customFormat="1" ht="15.75">
      <c r="B58" s="16"/>
      <c r="C58" s="13"/>
      <c r="D58" s="13"/>
      <c r="E58" s="13"/>
      <c r="F58" s="13"/>
      <c r="G58" s="13"/>
      <c r="H58" s="13"/>
      <c r="I58" s="13"/>
      <c r="J58" s="13"/>
      <c r="K58" s="13"/>
    </row>
    <row r="59" ht="15.75">
      <c r="B59" s="17"/>
    </row>
    <row r="60" ht="15.75">
      <c r="B60" s="17"/>
    </row>
    <row r="61" ht="15.75">
      <c r="B61" s="17"/>
    </row>
    <row r="62" ht="15.75">
      <c r="B62" s="17"/>
    </row>
  </sheetData>
  <sheetProtection/>
  <mergeCells count="23">
    <mergeCell ref="J20:K20"/>
    <mergeCell ref="B23:D23"/>
    <mergeCell ref="E23:H23"/>
    <mergeCell ref="I23:L23"/>
    <mergeCell ref="C24:D24"/>
    <mergeCell ref="E24:G24"/>
    <mergeCell ref="H55:L55"/>
    <mergeCell ref="B3:E3"/>
    <mergeCell ref="C25:D25"/>
    <mergeCell ref="E25:G25"/>
    <mergeCell ref="I25:K25"/>
    <mergeCell ref="H31:K32"/>
    <mergeCell ref="L31:L32"/>
    <mergeCell ref="H40:K41"/>
    <mergeCell ref="H34:K35"/>
    <mergeCell ref="L34:L35"/>
    <mergeCell ref="C26:D26"/>
    <mergeCell ref="E26:G26"/>
    <mergeCell ref="I26:K26"/>
    <mergeCell ref="L40:L41"/>
    <mergeCell ref="I24:K24"/>
    <mergeCell ref="L37:L38"/>
    <mergeCell ref="H37:K3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35"/>
  <sheetViews>
    <sheetView showGridLines="0" zoomScale="85" zoomScaleNormal="85" zoomScalePageLayoutView="0" workbookViewId="0" topLeftCell="A1">
      <selection activeCell="J8" sqref="J8"/>
    </sheetView>
  </sheetViews>
  <sheetFormatPr defaultColWidth="9.140625" defaultRowHeight="12.75"/>
  <cols>
    <col min="1" max="1" width="26.00390625" style="0" customWidth="1"/>
    <col min="2" max="2" width="13.7109375" style="0" customWidth="1"/>
    <col min="3" max="3" width="12.28125" style="0" customWidth="1"/>
    <col min="4" max="4" width="13.140625" style="0" customWidth="1"/>
    <col min="5" max="5" width="22.00390625" style="0" customWidth="1"/>
    <col min="6" max="6" width="21.7109375" style="0" customWidth="1"/>
    <col min="9" max="9" width="16.140625" style="0" customWidth="1"/>
  </cols>
  <sheetData>
    <row r="1" spans="1:6" ht="26.25" customHeight="1">
      <c r="A1" s="58" t="s">
        <v>7</v>
      </c>
      <c r="B1" s="10" t="s">
        <v>25</v>
      </c>
      <c r="C1" s="1"/>
      <c r="D1" s="5"/>
      <c r="E1" s="5"/>
      <c r="F1" s="5"/>
    </row>
    <row r="2" spans="1:6" ht="13.5" thickBot="1">
      <c r="A2" s="8" t="s">
        <v>4</v>
      </c>
      <c r="B2" s="7"/>
      <c r="C2" s="8"/>
      <c r="D2" s="5"/>
      <c r="E2" s="5"/>
      <c r="F2" s="5"/>
    </row>
    <row r="3" spans="1:6" ht="13.5" thickBot="1">
      <c r="A3" s="195" t="s">
        <v>8</v>
      </c>
      <c r="B3" s="196"/>
      <c r="C3" s="197"/>
      <c r="D3" s="5"/>
      <c r="E3" s="5"/>
      <c r="F3" s="5"/>
    </row>
    <row r="4" spans="2:6" ht="13.5" thickBot="1">
      <c r="B4" s="2"/>
      <c r="C4" s="2"/>
      <c r="D4" s="2"/>
      <c r="E4" s="2"/>
      <c r="F4" s="2"/>
    </row>
    <row r="5" spans="1:6" ht="63.75" customHeight="1" thickBot="1">
      <c r="A5" s="59" t="s">
        <v>24</v>
      </c>
      <c r="B5" s="131" t="s">
        <v>43</v>
      </c>
      <c r="C5" s="131" t="s">
        <v>60</v>
      </c>
      <c r="D5" s="200" t="s">
        <v>52</v>
      </c>
      <c r="E5" s="201" t="s">
        <v>42</v>
      </c>
      <c r="F5" s="202" t="s">
        <v>53</v>
      </c>
    </row>
    <row r="6" spans="1:6" ht="34.5" customHeight="1" thickTop="1">
      <c r="A6" s="60" t="s">
        <v>9</v>
      </c>
      <c r="B6" s="61" t="s">
        <v>19</v>
      </c>
      <c r="C6" s="70">
        <v>3</v>
      </c>
      <c r="D6" s="63">
        <v>0</v>
      </c>
      <c r="E6" s="64">
        <f>C6*D6*730</f>
        <v>0</v>
      </c>
      <c r="F6" s="65"/>
    </row>
    <row r="7" spans="1:6" ht="34.5" customHeight="1" thickBot="1">
      <c r="A7" s="185" t="s">
        <v>16</v>
      </c>
      <c r="B7" s="186"/>
      <c r="C7" s="66"/>
      <c r="D7" s="71"/>
      <c r="E7" s="72"/>
      <c r="F7" s="73">
        <v>6</v>
      </c>
    </row>
    <row r="8" spans="1:6" ht="34.5" customHeight="1" thickTop="1">
      <c r="A8" s="60" t="s">
        <v>9</v>
      </c>
      <c r="B8" s="61" t="s">
        <v>18</v>
      </c>
      <c r="C8" s="70">
        <v>1</v>
      </c>
      <c r="D8" s="74">
        <v>0</v>
      </c>
      <c r="E8" s="75">
        <f>C8*D8*730</f>
        <v>0</v>
      </c>
      <c r="F8" s="65"/>
    </row>
    <row r="9" spans="1:6" ht="34.5" customHeight="1" thickBot="1">
      <c r="A9" s="185" t="s">
        <v>16</v>
      </c>
      <c r="B9" s="186"/>
      <c r="C9" s="66"/>
      <c r="D9" s="71"/>
      <c r="E9" s="72"/>
      <c r="F9" s="76">
        <v>2</v>
      </c>
    </row>
    <row r="10" spans="1:13" ht="33.75" customHeight="1" thickTop="1">
      <c r="A10" s="60" t="s">
        <v>0</v>
      </c>
      <c r="B10" s="61" t="s">
        <v>19</v>
      </c>
      <c r="C10" s="62">
        <v>1</v>
      </c>
      <c r="D10" s="63">
        <v>0</v>
      </c>
      <c r="E10" s="64">
        <f>C10*D10*730</f>
        <v>0</v>
      </c>
      <c r="F10" s="65"/>
      <c r="M10" s="116"/>
    </row>
    <row r="11" spans="1:6" ht="30" customHeight="1">
      <c r="A11" s="193" t="s">
        <v>16</v>
      </c>
      <c r="B11" s="194"/>
      <c r="C11" s="66"/>
      <c r="D11" s="67"/>
      <c r="E11" s="68"/>
      <c r="F11" s="69">
        <v>1</v>
      </c>
    </row>
    <row r="12" spans="1:6" ht="33.75" customHeight="1">
      <c r="A12" s="77" t="s">
        <v>10</v>
      </c>
      <c r="B12" s="78" t="s">
        <v>58</v>
      </c>
      <c r="C12" s="84">
        <v>1</v>
      </c>
      <c r="D12" s="74">
        <v>0</v>
      </c>
      <c r="E12" s="79">
        <f>C12*D12*730</f>
        <v>0</v>
      </c>
      <c r="F12" s="80"/>
    </row>
    <row r="13" spans="1:6" ht="21.75" customHeight="1" thickBot="1">
      <c r="A13" s="191" t="s">
        <v>59</v>
      </c>
      <c r="B13" s="192"/>
      <c r="C13" s="82"/>
      <c r="D13" s="71"/>
      <c r="E13" s="72"/>
      <c r="F13" s="83">
        <v>1</v>
      </c>
    </row>
    <row r="14" spans="1:6" ht="33.75" customHeight="1" thickTop="1">
      <c r="A14" s="77" t="s">
        <v>10</v>
      </c>
      <c r="B14" s="78" t="s">
        <v>18</v>
      </c>
      <c r="C14" s="84">
        <v>2</v>
      </c>
      <c r="D14" s="74">
        <v>0</v>
      </c>
      <c r="E14" s="79">
        <f>C14*D14*730</f>
        <v>0</v>
      </c>
      <c r="F14" s="80"/>
    </row>
    <row r="15" spans="1:6" ht="43.5" customHeight="1" thickBot="1">
      <c r="A15" s="183" t="s">
        <v>17</v>
      </c>
      <c r="B15" s="184"/>
      <c r="C15" s="82"/>
      <c r="D15" s="71"/>
      <c r="E15" s="72"/>
      <c r="F15" s="83">
        <v>6</v>
      </c>
    </row>
    <row r="16" spans="1:6" ht="29.25" customHeight="1" thickTop="1">
      <c r="A16" s="60" t="s">
        <v>10</v>
      </c>
      <c r="B16" s="61" t="s">
        <v>19</v>
      </c>
      <c r="C16" s="62">
        <v>3</v>
      </c>
      <c r="D16" s="63">
        <v>0</v>
      </c>
      <c r="E16" s="64">
        <f>C16*D16*730</f>
        <v>0</v>
      </c>
      <c r="F16" s="65"/>
    </row>
    <row r="17" spans="1:6" ht="31.5" customHeight="1" thickBot="1">
      <c r="A17" s="183" t="s">
        <v>17</v>
      </c>
      <c r="B17" s="184"/>
      <c r="C17" s="82"/>
      <c r="D17" s="71"/>
      <c r="E17" s="72"/>
      <c r="F17" s="85">
        <v>1</v>
      </c>
    </row>
    <row r="18" spans="1:6" ht="31.5" customHeight="1" thickTop="1">
      <c r="A18" s="60" t="s">
        <v>14</v>
      </c>
      <c r="B18" s="61" t="s">
        <v>18</v>
      </c>
      <c r="C18" s="62">
        <v>1</v>
      </c>
      <c r="D18" s="63">
        <v>0</v>
      </c>
      <c r="E18" s="64">
        <f>C18*D18*730</f>
        <v>0</v>
      </c>
      <c r="F18" s="65"/>
    </row>
    <row r="19" spans="1:6" ht="31.5" customHeight="1" thickBot="1">
      <c r="A19" s="191" t="s">
        <v>16</v>
      </c>
      <c r="B19" s="192"/>
      <c r="C19" s="82"/>
      <c r="D19" s="71"/>
      <c r="E19" s="72"/>
      <c r="F19" s="85">
        <v>2</v>
      </c>
    </row>
    <row r="20" spans="1:6" ht="30" customHeight="1" thickTop="1">
      <c r="A20" s="77" t="s">
        <v>1</v>
      </c>
      <c r="B20" s="78" t="s">
        <v>19</v>
      </c>
      <c r="C20" s="84">
        <v>3</v>
      </c>
      <c r="D20" s="74">
        <v>0</v>
      </c>
      <c r="E20" s="79">
        <f>C20*D20*730</f>
        <v>0</v>
      </c>
      <c r="F20" s="80"/>
    </row>
    <row r="21" spans="1:6" ht="41.25" customHeight="1" thickBot="1">
      <c r="A21" s="189" t="s">
        <v>17</v>
      </c>
      <c r="B21" s="190"/>
      <c r="C21" s="126">
        <v>3</v>
      </c>
      <c r="D21" s="86"/>
      <c r="E21" s="87"/>
      <c r="F21" s="81">
        <v>14</v>
      </c>
    </row>
    <row r="22" spans="1:6" ht="33" customHeight="1" thickTop="1">
      <c r="A22" s="60" t="s">
        <v>11</v>
      </c>
      <c r="B22" s="61" t="s">
        <v>19</v>
      </c>
      <c r="C22" s="62">
        <v>1</v>
      </c>
      <c r="D22" s="63">
        <v>0</v>
      </c>
      <c r="E22" s="64">
        <f>C22*D22*730</f>
        <v>0</v>
      </c>
      <c r="F22" s="65"/>
    </row>
    <row r="23" spans="1:6" ht="29.25" customHeight="1" thickBot="1">
      <c r="A23" s="185" t="s">
        <v>16</v>
      </c>
      <c r="B23" s="186"/>
      <c r="C23" s="88"/>
      <c r="D23" s="89"/>
      <c r="E23" s="90"/>
      <c r="F23" s="85">
        <v>2</v>
      </c>
    </row>
    <row r="24" spans="1:6" ht="31.5" customHeight="1" thickTop="1">
      <c r="A24" s="77" t="s">
        <v>12</v>
      </c>
      <c r="B24" s="78" t="s">
        <v>19</v>
      </c>
      <c r="C24" s="84">
        <v>1</v>
      </c>
      <c r="D24" s="74">
        <v>0</v>
      </c>
      <c r="E24" s="79">
        <f>C24*D24*730</f>
        <v>0</v>
      </c>
      <c r="F24" s="80"/>
    </row>
    <row r="25" spans="1:6" ht="50.25" customHeight="1" thickBot="1">
      <c r="A25" s="198" t="s">
        <v>17</v>
      </c>
      <c r="B25" s="199"/>
      <c r="C25" s="66"/>
      <c r="D25" s="91"/>
      <c r="E25" s="92"/>
      <c r="F25" s="93">
        <v>2</v>
      </c>
    </row>
    <row r="26" spans="1:6" ht="40.5" customHeight="1" thickTop="1">
      <c r="A26" s="117" t="s">
        <v>13</v>
      </c>
      <c r="B26" s="61" t="s">
        <v>21</v>
      </c>
      <c r="C26" s="62">
        <v>2</v>
      </c>
      <c r="D26" s="63">
        <v>0</v>
      </c>
      <c r="E26" s="64">
        <f>C26*D26*730</f>
        <v>0</v>
      </c>
      <c r="F26" s="65"/>
    </row>
    <row r="27" spans="1:6" ht="47.25" customHeight="1" thickBot="1">
      <c r="A27" s="187" t="s">
        <v>17</v>
      </c>
      <c r="B27" s="188"/>
      <c r="C27" s="88"/>
      <c r="D27" s="89"/>
      <c r="E27" s="90"/>
      <c r="F27" s="85">
        <v>1</v>
      </c>
    </row>
    <row r="28" spans="1:6" ht="40.5" customHeight="1" thickTop="1">
      <c r="A28" s="118" t="s">
        <v>13</v>
      </c>
      <c r="B28" s="78" t="s">
        <v>22</v>
      </c>
      <c r="C28" s="84">
        <v>4</v>
      </c>
      <c r="D28" s="74">
        <v>0</v>
      </c>
      <c r="E28" s="79">
        <v>0</v>
      </c>
      <c r="F28" s="80"/>
    </row>
    <row r="29" spans="1:6" ht="33.75" customHeight="1" thickBot="1">
      <c r="A29" s="187" t="s">
        <v>17</v>
      </c>
      <c r="B29" s="188"/>
      <c r="C29" s="66"/>
      <c r="D29" s="94"/>
      <c r="E29" s="95"/>
      <c r="F29" s="93">
        <v>1</v>
      </c>
    </row>
    <row r="30" spans="1:6" ht="42" customHeight="1" thickTop="1">
      <c r="A30" s="117" t="s">
        <v>13</v>
      </c>
      <c r="B30" s="61" t="s">
        <v>23</v>
      </c>
      <c r="C30" s="62">
        <v>1</v>
      </c>
      <c r="D30" s="63">
        <v>0</v>
      </c>
      <c r="E30" s="64">
        <v>0</v>
      </c>
      <c r="F30" s="65"/>
    </row>
    <row r="31" spans="1:6" s="11" customFormat="1" ht="37.5" customHeight="1" thickBot="1">
      <c r="A31" s="183" t="s">
        <v>17</v>
      </c>
      <c r="B31" s="184"/>
      <c r="C31" s="88"/>
      <c r="D31" s="89"/>
      <c r="E31" s="90"/>
      <c r="F31" s="85">
        <v>4</v>
      </c>
    </row>
    <row r="32" spans="1:6" ht="36.75" customHeight="1" thickTop="1">
      <c r="A32" s="60" t="s">
        <v>15</v>
      </c>
      <c r="B32" s="61" t="s">
        <v>19</v>
      </c>
      <c r="C32" s="62">
        <v>1</v>
      </c>
      <c r="D32" s="63">
        <v>0</v>
      </c>
      <c r="E32" s="64">
        <v>0</v>
      </c>
      <c r="F32" s="65"/>
    </row>
    <row r="33" spans="1:6" ht="39" customHeight="1" thickBot="1">
      <c r="A33" s="185" t="s">
        <v>16</v>
      </c>
      <c r="B33" s="186"/>
      <c r="C33" s="97"/>
      <c r="D33" s="98"/>
      <c r="E33" s="96"/>
      <c r="F33" s="85">
        <v>1</v>
      </c>
    </row>
    <row r="34" spans="1:6" ht="47.25" customHeight="1" thickBot="1" thickTop="1">
      <c r="A34" s="99"/>
      <c r="B34" s="100"/>
      <c r="C34" s="170" t="s">
        <v>61</v>
      </c>
      <c r="D34" s="182"/>
      <c r="E34" s="101">
        <f>SUM(E6,E8,E10,E14,E16,E18,E20,E22,E24,E26,E28,E30,E32)</f>
        <v>0</v>
      </c>
      <c r="F34" s="102">
        <f>SUM(F6:F33)</f>
        <v>44</v>
      </c>
    </row>
    <row r="35" spans="2:6" ht="12.75">
      <c r="B35" s="1"/>
      <c r="C35" s="1"/>
      <c r="D35" s="1"/>
      <c r="E35" s="1"/>
      <c r="F35" s="1"/>
    </row>
  </sheetData>
  <sheetProtection/>
  <mergeCells count="16">
    <mergeCell ref="A13:B13"/>
    <mergeCell ref="A11:B11"/>
    <mergeCell ref="A3:C3"/>
    <mergeCell ref="A23:B23"/>
    <mergeCell ref="A27:B27"/>
    <mergeCell ref="A7:B7"/>
    <mergeCell ref="A9:B9"/>
    <mergeCell ref="A25:B25"/>
    <mergeCell ref="A19:B19"/>
    <mergeCell ref="C34:D34"/>
    <mergeCell ref="A31:B31"/>
    <mergeCell ref="A33:B33"/>
    <mergeCell ref="A17:B17"/>
    <mergeCell ref="A15:B15"/>
    <mergeCell ref="A29:B29"/>
    <mergeCell ref="A21:B2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holan</dc:creator>
  <cp:keywords/>
  <dc:description/>
  <cp:lastModifiedBy>Lucie Smolová</cp:lastModifiedBy>
  <cp:lastPrinted>2022-01-04T14:33:34Z</cp:lastPrinted>
  <dcterms:created xsi:type="dcterms:W3CDTF">2014-05-12T10:25:00Z</dcterms:created>
  <dcterms:modified xsi:type="dcterms:W3CDTF">2023-12-22T10:19:00Z</dcterms:modified>
  <cp:category/>
  <cp:version/>
  <cp:contentType/>
  <cp:contentStatus/>
</cp:coreProperties>
</file>