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říl. 1 smlouvy" sheetId="1" r:id="rId1"/>
    <sheet name="Příl. 2 smlouvy" sheetId="2" r:id="rId2"/>
  </sheets>
  <definedNames/>
  <calcPr fullCalcOnLoad="1"/>
</workbook>
</file>

<file path=xl/sharedStrings.xml><?xml version="1.0" encoding="utf-8"?>
<sst xmlns="http://schemas.openxmlformats.org/spreadsheetml/2006/main" count="225" uniqueCount="86">
  <si>
    <t>láhev</t>
  </si>
  <si>
    <t>PLYNY</t>
  </si>
  <si>
    <t>Pozn. : ceny bez DPH</t>
  </si>
  <si>
    <t>Pozn.: ceny bez DPH</t>
  </si>
  <si>
    <t>Příloha č. 2 smlouvy</t>
  </si>
  <si>
    <t>účastník vyplňuje pouze modře vyznačená pole</t>
  </si>
  <si>
    <t>ÚJF, Husinec - Řež č. p. 130</t>
  </si>
  <si>
    <t xml:space="preserve">ODZ v areálu Nemocnice na Bulovce, Na Truhlářce 39/64, Praha 8 </t>
  </si>
  <si>
    <t>láhev 10l</t>
  </si>
  <si>
    <t>láhev 50l</t>
  </si>
  <si>
    <t>Argon 5.0</t>
  </si>
  <si>
    <t>Vodík 6.0</t>
  </si>
  <si>
    <t>Vodík 5.0</t>
  </si>
  <si>
    <t>Helium 6.0</t>
  </si>
  <si>
    <t>Helium 5.0</t>
  </si>
  <si>
    <t>Syntetický vzduch 5.0 HC-free</t>
  </si>
  <si>
    <t>Kyslík 5.0</t>
  </si>
  <si>
    <t>Deuterium 2.8</t>
  </si>
  <si>
    <t>Neon</t>
  </si>
  <si>
    <t>Dusík 5.0</t>
  </si>
  <si>
    <t xml:space="preserve">Helium 4.6 </t>
  </si>
  <si>
    <t>ODZ v areálu Nemocnice na Bulovce, Na Truhlářce 39/64, Praha 8</t>
  </si>
  <si>
    <t>Místa plnění a cena za pronájem TL (tlakových lahví)</t>
  </si>
  <si>
    <t>l</t>
  </si>
  <si>
    <t>500 ppm NO2 ve vzduchu</t>
  </si>
  <si>
    <t>500 ppm H2 ve vzduchu</t>
  </si>
  <si>
    <t>500 ppm CH4 ve vzduchu</t>
  </si>
  <si>
    <t>200 ppm CO ve vzduchu</t>
  </si>
  <si>
    <t>Toto podbarvení určuje směsi pro laboratorní měření</t>
  </si>
  <si>
    <t>Neon 5.0</t>
  </si>
  <si>
    <t>PLYNY                                       Místa dodání</t>
  </si>
  <si>
    <r>
      <t>m</t>
    </r>
    <r>
      <rPr>
        <vertAlign val="superscript"/>
        <sz val="12"/>
        <rFont val="Arial"/>
        <family val="2"/>
      </rPr>
      <t>3</t>
    </r>
  </si>
  <si>
    <t>Celková cena předpokládaného množství zboží</t>
  </si>
  <si>
    <t>Předpokládaný počet dojezdů za dva roky**</t>
  </si>
  <si>
    <t>Celková cena pronajatých TL za dva roky</t>
  </si>
  <si>
    <t>Cena poplatků za jednu TL (poplatek ADR, Energeticko/ekologický poplatek, poplatek mýtné)</t>
  </si>
  <si>
    <t>Celková výše poplatků za předpokládaný počet dodávek za dva roky (počet náplní)</t>
  </si>
  <si>
    <t>Celková nabídková cena předpokládaných dodávek za dva roky</t>
  </si>
  <si>
    <t>Celková cena za pronájem TL za dva roky</t>
  </si>
  <si>
    <t>Předpokládaný počet dodávek za dva roky (počet náplní)</t>
  </si>
  <si>
    <t>Počet TL v užívání</t>
  </si>
  <si>
    <t>Druh obalu (TL)</t>
  </si>
  <si>
    <t>Druh obalu</t>
  </si>
  <si>
    <t>Vodní objem v litrech</t>
  </si>
  <si>
    <t>Plnicí tlak v barech</t>
  </si>
  <si>
    <r>
      <t>Množství plynu v obalu: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, kg, l</t>
    </r>
  </si>
  <si>
    <t>Měrná jednotka</t>
  </si>
  <si>
    <r>
      <t>Cena za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, příp. kg, l</t>
    </r>
  </si>
  <si>
    <t>Cena za plnou láhev</t>
  </si>
  <si>
    <t>Předpokládaný počet dodávek za dva roky</t>
  </si>
  <si>
    <t>Předpokládané množství odběru za dva roky</t>
  </si>
  <si>
    <t>Cena předpokládaného odběru za dva roky</t>
  </si>
  <si>
    <t>láhev 10 l</t>
  </si>
  <si>
    <t>CO2 4.5</t>
  </si>
  <si>
    <t>kg</t>
  </si>
  <si>
    <r>
      <t>m</t>
    </r>
    <r>
      <rPr>
        <vertAlign val="superscript"/>
        <sz val="12"/>
        <rFont val="Arial"/>
        <family val="2"/>
      </rPr>
      <t>3</t>
    </r>
  </si>
  <si>
    <t>SO2 3.8</t>
  </si>
  <si>
    <t>CO 4.7</t>
  </si>
  <si>
    <t xml:space="preserve">Krypton 5.0 </t>
  </si>
  <si>
    <t>Cena za dopravu a poplatek za manipulaci dle předpokládaného počtu dojezdů za dva roky</t>
  </si>
  <si>
    <t>Cena za dopravu - jedna dodávka na určené místo*</t>
  </si>
  <si>
    <t>Poplatek manipulace TL</t>
  </si>
  <si>
    <t>Poplatky za jednu TL</t>
  </si>
  <si>
    <t>cena Kč/TL</t>
  </si>
  <si>
    <t>Poplatek ADR</t>
  </si>
  <si>
    <t>Energeticko/ekologický poplatek</t>
  </si>
  <si>
    <t>Poplatek mýtné</t>
  </si>
  <si>
    <t>Krypton 5.0</t>
  </si>
  <si>
    <t>500 ppm  Labline NO2 ve vzduchu</t>
  </si>
  <si>
    <t>500 ppm  Labline H2 ve vzduchu</t>
  </si>
  <si>
    <t>500 ppm  CH4 ve vzduchu</t>
  </si>
  <si>
    <t>200 ppm  CO ve vzduchu</t>
  </si>
  <si>
    <t>Cena za denní pronájem za jednu TL</t>
  </si>
  <si>
    <t>Grisolar</t>
  </si>
  <si>
    <r>
      <t>m</t>
    </r>
    <r>
      <rPr>
        <vertAlign val="superscript"/>
        <sz val="12"/>
        <rFont val="Arial"/>
        <family val="2"/>
      </rPr>
      <t>3</t>
    </r>
  </si>
  <si>
    <t>Technická specifikace, cena zboží a dopravy</t>
  </si>
  <si>
    <t>Příloha k Rámcové dohodě - Zvláštní plyny</t>
  </si>
  <si>
    <t>Kyslík 5.5</t>
  </si>
  <si>
    <t>Argon 4.8</t>
  </si>
  <si>
    <t>Vodík v Dusíku 8/92%</t>
  </si>
  <si>
    <t>Amoniak 3.8</t>
  </si>
  <si>
    <t>Mikrotron, Thámova 1</t>
  </si>
  <si>
    <t>Mikrotron, Thámova 1, Praha</t>
  </si>
  <si>
    <t xml:space="preserve"> -</t>
  </si>
  <si>
    <t>podpis oprávněné osoby dodavatele</t>
  </si>
  <si>
    <t>Celková cena pronájmu TL za dva roky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</si>
</sst>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[$-405]dddd\ d\.\ mmmm\ yyyy"/>
    <numFmt numFmtId="172" formatCode="#,##0.00\ &quot;Kč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Calibri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sz val="12"/>
      <color indexed="48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sz val="12"/>
      <color rgb="FF3333FF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5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46" applyFont="1" applyFill="1" applyBorder="1" applyAlignment="1">
      <alignment horizontal="left" indent="1"/>
      <protection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Fill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0" fontId="27" fillId="0" borderId="0" xfId="0" applyFont="1" applyAlignment="1">
      <alignment horizontal="left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4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4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44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0" fillId="24" borderId="10" xfId="0" applyFill="1" applyBorder="1" applyAlignment="1">
      <alignment horizontal="center"/>
    </xf>
    <xf numFmtId="44" fontId="18" fillId="0" borderId="0" xfId="0" applyNumberFormat="1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8" fillId="0" borderId="11" xfId="46" applyFont="1" applyFill="1" applyBorder="1" applyAlignment="1">
      <alignment horizontal="left" indent="1"/>
      <protection/>
    </xf>
    <xf numFmtId="0" fontId="29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44" fontId="27" fillId="25" borderId="13" xfId="0" applyNumberFormat="1" applyFont="1" applyFill="1" applyBorder="1" applyAlignment="1">
      <alignment horizontal="center"/>
    </xf>
    <xf numFmtId="44" fontId="27" fillId="0" borderId="14" xfId="0" applyNumberFormat="1" applyFont="1" applyBorder="1" applyAlignment="1">
      <alignment horizontal="center"/>
    </xf>
    <xf numFmtId="0" fontId="27" fillId="19" borderId="15" xfId="0" applyNumberFormat="1" applyFont="1" applyFill="1" applyBorder="1" applyAlignment="1">
      <alignment horizontal="center"/>
    </xf>
    <xf numFmtId="0" fontId="26" fillId="19" borderId="16" xfId="0" applyFont="1" applyFill="1" applyBorder="1" applyAlignment="1">
      <alignment horizontal="center"/>
    </xf>
    <xf numFmtId="0" fontId="27" fillId="19" borderId="17" xfId="0" applyFont="1" applyFill="1" applyBorder="1" applyAlignment="1">
      <alignment horizontal="center"/>
    </xf>
    <xf numFmtId="0" fontId="27" fillId="19" borderId="18" xfId="0" applyFont="1" applyFill="1" applyBorder="1" applyAlignment="1">
      <alignment horizontal="center"/>
    </xf>
    <xf numFmtId="0" fontId="27" fillId="0" borderId="19" xfId="0" applyNumberFormat="1" applyFont="1" applyFill="1" applyBorder="1" applyAlignment="1">
      <alignment horizontal="center"/>
    </xf>
    <xf numFmtId="0" fontId="27" fillId="19" borderId="20" xfId="0" applyFont="1" applyFill="1" applyBorder="1" applyAlignment="1">
      <alignment horizontal="center"/>
    </xf>
    <xf numFmtId="0" fontId="27" fillId="19" borderId="21" xfId="0" applyFont="1" applyFill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19" borderId="23" xfId="0" applyFont="1" applyFill="1" applyBorder="1" applyAlignment="1">
      <alignment horizontal="center"/>
    </xf>
    <xf numFmtId="0" fontId="27" fillId="0" borderId="24" xfId="0" applyNumberFormat="1" applyFont="1" applyFill="1" applyBorder="1" applyAlignment="1">
      <alignment horizontal="center"/>
    </xf>
    <xf numFmtId="0" fontId="27" fillId="19" borderId="25" xfId="0" applyNumberFormat="1" applyFont="1" applyFill="1" applyBorder="1" applyAlignment="1">
      <alignment horizontal="center"/>
    </xf>
    <xf numFmtId="0" fontId="27" fillId="19" borderId="16" xfId="0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19" borderId="27" xfId="0" applyFont="1" applyFill="1" applyBorder="1" applyAlignment="1">
      <alignment horizontal="center"/>
    </xf>
    <xf numFmtId="0" fontId="27" fillId="19" borderId="28" xfId="0" applyFont="1" applyFill="1" applyBorder="1" applyAlignment="1">
      <alignment horizontal="center"/>
    </xf>
    <xf numFmtId="0" fontId="27" fillId="19" borderId="29" xfId="0" applyFont="1" applyFill="1" applyBorder="1" applyAlignment="1">
      <alignment horizontal="center"/>
    </xf>
    <xf numFmtId="0" fontId="27" fillId="19" borderId="30" xfId="0" applyFont="1" applyFill="1" applyBorder="1" applyAlignment="1">
      <alignment horizontal="center"/>
    </xf>
    <xf numFmtId="0" fontId="27" fillId="19" borderId="31" xfId="0" applyFont="1" applyFill="1" applyBorder="1" applyAlignment="1">
      <alignment horizontal="center"/>
    </xf>
    <xf numFmtId="0" fontId="27" fillId="0" borderId="32" xfId="0" applyNumberFormat="1" applyFont="1" applyFill="1" applyBorder="1" applyAlignment="1">
      <alignment horizontal="center"/>
    </xf>
    <xf numFmtId="0" fontId="27" fillId="0" borderId="33" xfId="0" applyNumberFormat="1" applyFont="1" applyFill="1" applyBorder="1" applyAlignment="1">
      <alignment horizontal="center"/>
    </xf>
    <xf numFmtId="0" fontId="26" fillId="19" borderId="23" xfId="0" applyFont="1" applyFill="1" applyBorder="1" applyAlignment="1">
      <alignment/>
    </xf>
    <xf numFmtId="0" fontId="26" fillId="19" borderId="18" xfId="0" applyFont="1" applyFill="1" applyBorder="1" applyAlignment="1">
      <alignment/>
    </xf>
    <xf numFmtId="0" fontId="26" fillId="19" borderId="28" xfId="0" applyFont="1" applyFill="1" applyBorder="1" applyAlignment="1">
      <alignment/>
    </xf>
    <xf numFmtId="0" fontId="26" fillId="19" borderId="21" xfId="0" applyFont="1" applyFill="1" applyBorder="1" applyAlignment="1">
      <alignment/>
    </xf>
    <xf numFmtId="0" fontId="27" fillId="0" borderId="34" xfId="0" applyNumberFormat="1" applyFont="1" applyFill="1" applyBorder="1" applyAlignment="1">
      <alignment horizontal="center"/>
    </xf>
    <xf numFmtId="0" fontId="30" fillId="19" borderId="17" xfId="0" applyFont="1" applyFill="1" applyBorder="1" applyAlignment="1">
      <alignment/>
    </xf>
    <xf numFmtId="0" fontId="25" fillId="19" borderId="18" xfId="0" applyFont="1" applyFill="1" applyBorder="1" applyAlignment="1">
      <alignment/>
    </xf>
    <xf numFmtId="0" fontId="30" fillId="19" borderId="35" xfId="0" applyFont="1" applyFill="1" applyBorder="1" applyAlignment="1">
      <alignment/>
    </xf>
    <xf numFmtId="0" fontId="25" fillId="19" borderId="31" xfId="0" applyFont="1" applyFill="1" applyBorder="1" applyAlignment="1">
      <alignment/>
    </xf>
    <xf numFmtId="0" fontId="27" fillId="0" borderId="36" xfId="0" applyNumberFormat="1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6" fillId="19" borderId="12" xfId="0" applyFont="1" applyFill="1" applyBorder="1" applyAlignment="1">
      <alignment horizontal="center"/>
    </xf>
    <xf numFmtId="0" fontId="30" fillId="19" borderId="0" xfId="0" applyFont="1" applyFill="1" applyBorder="1" applyAlignment="1">
      <alignment/>
    </xf>
    <xf numFmtId="0" fontId="25" fillId="19" borderId="37" xfId="0" applyFont="1" applyFill="1" applyBorder="1" applyAlignment="1">
      <alignment/>
    </xf>
    <xf numFmtId="0" fontId="28" fillId="0" borderId="38" xfId="46" applyFont="1" applyFill="1" applyBorder="1" applyAlignment="1">
      <alignment horizontal="left" indent="1"/>
      <protection/>
    </xf>
    <xf numFmtId="0" fontId="27" fillId="0" borderId="39" xfId="0" applyFont="1" applyBorder="1" applyAlignment="1">
      <alignment horizontal="center"/>
    </xf>
    <xf numFmtId="44" fontId="27" fillId="25" borderId="40" xfId="0" applyNumberFormat="1" applyFont="1" applyFill="1" applyBorder="1" applyAlignment="1">
      <alignment horizontal="center"/>
    </xf>
    <xf numFmtId="44" fontId="27" fillId="0" borderId="41" xfId="0" applyNumberFormat="1" applyFont="1" applyBorder="1" applyAlignment="1">
      <alignment horizontal="center"/>
    </xf>
    <xf numFmtId="0" fontId="25" fillId="19" borderId="17" xfId="0" applyFont="1" applyFill="1" applyBorder="1" applyAlignment="1">
      <alignment/>
    </xf>
    <xf numFmtId="0" fontId="25" fillId="19" borderId="42" xfId="0" applyFont="1" applyFill="1" applyBorder="1" applyAlignment="1">
      <alignment/>
    </xf>
    <xf numFmtId="0" fontId="31" fillId="19" borderId="43" xfId="0" applyFont="1" applyFill="1" applyBorder="1" applyAlignment="1">
      <alignment horizontal="center" vertical="center" wrapText="1"/>
    </xf>
    <xf numFmtId="0" fontId="31" fillId="19" borderId="44" xfId="0" applyFont="1" applyFill="1" applyBorder="1" applyAlignment="1">
      <alignment horizontal="center" vertical="center" wrapText="1"/>
    </xf>
    <xf numFmtId="44" fontId="27" fillId="17" borderId="10" xfId="0" applyNumberFormat="1" applyFont="1" applyFill="1" applyBorder="1" applyAlignment="1">
      <alignment horizontal="center" vertical="center" wrapText="1"/>
    </xf>
    <xf numFmtId="0" fontId="27" fillId="26" borderId="4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7" fillId="19" borderId="46" xfId="0" applyFont="1" applyFill="1" applyBorder="1" applyAlignment="1">
      <alignment horizontal="center" vertical="center" wrapText="1"/>
    </xf>
    <xf numFmtId="0" fontId="27" fillId="19" borderId="47" xfId="0" applyFont="1" applyFill="1" applyBorder="1" applyAlignment="1">
      <alignment horizontal="center" vertical="center" wrapText="1"/>
    </xf>
    <xf numFmtId="0" fontId="27" fillId="19" borderId="48" xfId="0" applyFont="1" applyFill="1" applyBorder="1" applyAlignment="1">
      <alignment horizontal="center" vertical="center" wrapText="1"/>
    </xf>
    <xf numFmtId="0" fontId="27" fillId="19" borderId="49" xfId="0" applyFont="1" applyFill="1" applyBorder="1" applyAlignment="1">
      <alignment horizontal="center" vertical="center" wrapText="1"/>
    </xf>
    <xf numFmtId="0" fontId="27" fillId="19" borderId="50" xfId="0" applyFont="1" applyFill="1" applyBorder="1" applyAlignment="1">
      <alignment horizontal="center" vertical="center" wrapText="1"/>
    </xf>
    <xf numFmtId="0" fontId="28" fillId="0" borderId="51" xfId="46" applyFont="1" applyFill="1" applyBorder="1" applyAlignment="1">
      <alignment horizontal="left" indent="1"/>
      <protection/>
    </xf>
    <xf numFmtId="0" fontId="34" fillId="0" borderId="52" xfId="0" applyFont="1" applyBorder="1" applyAlignment="1">
      <alignment horizontal="center"/>
    </xf>
    <xf numFmtId="4" fontId="26" fillId="0" borderId="12" xfId="0" applyNumberFormat="1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44" fontId="27" fillId="0" borderId="53" xfId="0" applyNumberFormat="1" applyFont="1" applyFill="1" applyBorder="1" applyAlignment="1">
      <alignment horizontal="center"/>
    </xf>
    <xf numFmtId="44" fontId="27" fillId="27" borderId="54" xfId="0" applyNumberFormat="1" applyFont="1" applyFill="1" applyBorder="1" applyAlignment="1">
      <alignment horizontal="center"/>
    </xf>
    <xf numFmtId="0" fontId="26" fillId="0" borderId="55" xfId="0" applyNumberFormat="1" applyFont="1" applyBorder="1" applyAlignment="1">
      <alignment horizontal="center"/>
    </xf>
    <xf numFmtId="2" fontId="26" fillId="0" borderId="52" xfId="0" applyNumberFormat="1" applyFont="1" applyBorder="1" applyAlignment="1">
      <alignment horizontal="right" indent="1"/>
    </xf>
    <xf numFmtId="44" fontId="27" fillId="0" borderId="56" xfId="0" applyNumberFormat="1" applyFont="1" applyBorder="1" applyAlignment="1">
      <alignment/>
    </xf>
    <xf numFmtId="44" fontId="27" fillId="0" borderId="57" xfId="0" applyNumberFormat="1" applyFont="1" applyFill="1" applyBorder="1" applyAlignment="1">
      <alignment horizontal="center"/>
    </xf>
    <xf numFmtId="44" fontId="27" fillId="0" borderId="58" xfId="0" applyNumberFormat="1" applyFont="1" applyBorder="1" applyAlignment="1">
      <alignment/>
    </xf>
    <xf numFmtId="0" fontId="28" fillId="0" borderId="59" xfId="46" applyFont="1" applyFill="1" applyBorder="1" applyAlignment="1">
      <alignment horizontal="left" indent="1"/>
      <protection/>
    </xf>
    <xf numFmtId="0" fontId="34" fillId="0" borderId="60" xfId="0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166" fontId="26" fillId="0" borderId="30" xfId="0" applyNumberFormat="1" applyFont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44" fontId="27" fillId="27" borderId="60" xfId="0" applyNumberFormat="1" applyFont="1" applyFill="1" applyBorder="1" applyAlignment="1">
      <alignment horizontal="center"/>
    </xf>
    <xf numFmtId="0" fontId="34" fillId="0" borderId="60" xfId="0" applyFont="1" applyFill="1" applyBorder="1" applyAlignment="1">
      <alignment horizontal="center"/>
    </xf>
    <xf numFmtId="0" fontId="28" fillId="19" borderId="61" xfId="46" applyFont="1" applyFill="1" applyBorder="1" applyAlignment="1">
      <alignment horizontal="left" indent="1"/>
      <protection/>
    </xf>
    <xf numFmtId="0" fontId="29" fillId="19" borderId="62" xfId="0" applyFont="1" applyFill="1" applyBorder="1" applyAlignment="1">
      <alignment horizontal="center"/>
    </xf>
    <xf numFmtId="0" fontId="27" fillId="19" borderId="62" xfId="0" applyFont="1" applyFill="1" applyBorder="1" applyAlignment="1">
      <alignment horizontal="center"/>
    </xf>
    <xf numFmtId="44" fontId="27" fillId="17" borderId="10" xfId="0" applyNumberFormat="1" applyFont="1" applyFill="1" applyBorder="1" applyAlignment="1">
      <alignment vertical="center"/>
    </xf>
    <xf numFmtId="44" fontId="27" fillId="28" borderId="10" xfId="0" applyNumberFormat="1" applyFont="1" applyFill="1" applyBorder="1" applyAlignment="1">
      <alignment horizontal="center" vertical="center"/>
    </xf>
    <xf numFmtId="0" fontId="34" fillId="29" borderId="10" xfId="0" applyFont="1" applyFill="1" applyBorder="1" applyAlignment="1">
      <alignment horizontal="left" vertical="center"/>
    </xf>
    <xf numFmtId="0" fontId="34" fillId="29" borderId="10" xfId="0" applyFont="1" applyFill="1" applyBorder="1" applyAlignment="1">
      <alignment horizontal="left" vertical="center" wrapText="1"/>
    </xf>
    <xf numFmtId="0" fontId="30" fillId="19" borderId="63" xfId="0" applyFont="1" applyFill="1" applyBorder="1" applyAlignment="1">
      <alignment horizontal="left"/>
    </xf>
    <xf numFmtId="0" fontId="30" fillId="19" borderId="17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26" fillId="26" borderId="64" xfId="46" applyFont="1" applyFill="1" applyBorder="1" applyAlignment="1">
      <alignment horizontal="left" vertical="center" wrapText="1"/>
      <protection/>
    </xf>
    <xf numFmtId="0" fontId="27" fillId="30" borderId="65" xfId="0" applyFont="1" applyFill="1" applyBorder="1" applyAlignment="1">
      <alignment horizontal="center" vertical="center" wrapText="1"/>
    </xf>
    <xf numFmtId="0" fontId="27" fillId="30" borderId="66" xfId="0" applyFont="1" applyFill="1" applyBorder="1" applyAlignment="1">
      <alignment horizontal="left" vertical="center" wrapText="1"/>
    </xf>
    <xf numFmtId="0" fontId="27" fillId="30" borderId="65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44" fontId="27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31" borderId="10" xfId="0" applyFont="1" applyFill="1" applyBorder="1" applyAlignment="1">
      <alignment horizontal="center" vertical="center" wrapText="1"/>
    </xf>
    <xf numFmtId="0" fontId="26" fillId="26" borderId="67" xfId="0" applyFont="1" applyFill="1" applyBorder="1" applyAlignment="1">
      <alignment horizontal="left" vertical="center"/>
    </xf>
    <xf numFmtId="0" fontId="26" fillId="26" borderId="68" xfId="0" applyFont="1" applyFill="1" applyBorder="1" applyAlignment="1">
      <alignment horizontal="left" vertical="center"/>
    </xf>
    <xf numFmtId="44" fontId="27" fillId="30" borderId="64" xfId="0" applyNumberFormat="1" applyFont="1" applyFill="1" applyBorder="1" applyAlignment="1">
      <alignment vertical="center"/>
    </xf>
    <xf numFmtId="0" fontId="28" fillId="0" borderId="11" xfId="46" applyFont="1" applyFill="1" applyBorder="1" applyAlignment="1">
      <alignment horizontal="left" vertical="center" wrapText="1" indent="1"/>
      <protection/>
    </xf>
    <xf numFmtId="4" fontId="26" fillId="0" borderId="29" xfId="0" applyNumberFormat="1" applyFont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166" fontId="26" fillId="0" borderId="30" xfId="0" applyNumberFormat="1" applyFont="1" applyBorder="1" applyAlignment="1">
      <alignment horizontal="center"/>
    </xf>
    <xf numFmtId="0" fontId="28" fillId="0" borderId="51" xfId="46" applyFont="1" applyBorder="1" applyAlignment="1">
      <alignment horizontal="left" indent="1"/>
      <protection/>
    </xf>
    <xf numFmtId="4" fontId="26" fillId="0" borderId="12" xfId="0" applyNumberFormat="1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44" fontId="27" fillId="27" borderId="12" xfId="0" applyNumberFormat="1" applyFont="1" applyFill="1" applyBorder="1" applyAlignment="1">
      <alignment horizontal="right" indent="1"/>
    </xf>
    <xf numFmtId="0" fontId="26" fillId="0" borderId="55" xfId="0" applyFont="1" applyBorder="1" applyAlignment="1">
      <alignment horizontal="center"/>
    </xf>
    <xf numFmtId="4" fontId="26" fillId="0" borderId="52" xfId="0" applyNumberFormat="1" applyFont="1" applyBorder="1" applyAlignment="1">
      <alignment horizontal="right" indent="1"/>
    </xf>
    <xf numFmtId="44" fontId="27" fillId="0" borderId="69" xfId="0" applyNumberFormat="1" applyFont="1" applyBorder="1" applyAlignment="1">
      <alignment/>
    </xf>
    <xf numFmtId="0" fontId="28" fillId="0" borderId="0" xfId="46" applyFont="1" applyFill="1" applyBorder="1" applyAlignment="1">
      <alignment horizontal="left" indent="1"/>
      <protection/>
    </xf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4" fontId="27" fillId="0" borderId="0" xfId="0" applyNumberFormat="1" applyFont="1" applyFill="1" applyBorder="1" applyAlignment="1">
      <alignment horizontal="center"/>
    </xf>
    <xf numFmtId="172" fontId="26" fillId="32" borderId="10" xfId="0" applyNumberFormat="1" applyFont="1" applyFill="1" applyBorder="1" applyAlignment="1">
      <alignment horizontal="center" vertical="center"/>
    </xf>
    <xf numFmtId="44" fontId="27" fillId="0" borderId="5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44" fontId="0" fillId="0" borderId="0" xfId="0" applyNumberFormat="1" applyBorder="1" applyAlignment="1">
      <alignment/>
    </xf>
    <xf numFmtId="0" fontId="27" fillId="19" borderId="70" xfId="0" applyFont="1" applyFill="1" applyBorder="1" applyAlignment="1">
      <alignment horizontal="center" vertical="center" wrapText="1"/>
    </xf>
    <xf numFmtId="0" fontId="44" fillId="0" borderId="71" xfId="0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 wrapText="1"/>
    </xf>
    <xf numFmtId="0" fontId="45" fillId="0" borderId="59" xfId="46" applyFont="1" applyFill="1" applyBorder="1" applyAlignment="1">
      <alignment horizontal="left" indent="1"/>
      <protection/>
    </xf>
    <xf numFmtId="0" fontId="45" fillId="0" borderId="51" xfId="46" applyFont="1" applyFill="1" applyBorder="1" applyAlignment="1">
      <alignment horizontal="left" indent="1"/>
      <protection/>
    </xf>
    <xf numFmtId="44" fontId="27" fillId="27" borderId="14" xfId="0" applyNumberFormat="1" applyFont="1" applyFill="1" applyBorder="1" applyAlignment="1">
      <alignment horizontal="center"/>
    </xf>
    <xf numFmtId="0" fontId="26" fillId="0" borderId="55" xfId="0" applyNumberFormat="1" applyFont="1" applyBorder="1" applyAlignment="1">
      <alignment horizontal="center"/>
    </xf>
    <xf numFmtId="172" fontId="26" fillId="32" borderId="67" xfId="0" applyNumberFormat="1" applyFont="1" applyFill="1" applyBorder="1" applyAlignment="1">
      <alignment horizontal="center"/>
    </xf>
    <xf numFmtId="172" fontId="26" fillId="32" borderId="68" xfId="0" applyNumberFormat="1" applyFont="1" applyFill="1" applyBorder="1" applyAlignment="1">
      <alignment horizontal="center"/>
    </xf>
    <xf numFmtId="0" fontId="27" fillId="19" borderId="0" xfId="0" applyFont="1" applyFill="1" applyBorder="1" applyAlignment="1">
      <alignment horizontal="center"/>
    </xf>
    <xf numFmtId="0" fontId="27" fillId="19" borderId="37" xfId="0" applyFont="1" applyFill="1" applyBorder="1" applyAlignment="1">
      <alignment horizontal="center"/>
    </xf>
    <xf numFmtId="0" fontId="45" fillId="0" borderId="38" xfId="46" applyFont="1" applyFill="1" applyBorder="1" applyAlignment="1">
      <alignment horizontal="left" indent="1"/>
      <protection/>
    </xf>
    <xf numFmtId="0" fontId="29" fillId="0" borderId="39" xfId="0" applyFont="1" applyBorder="1" applyAlignment="1">
      <alignment horizontal="center"/>
    </xf>
    <xf numFmtId="44" fontId="27" fillId="32" borderId="40" xfId="0" applyNumberFormat="1" applyFont="1" applyFill="1" applyBorder="1" applyAlignment="1">
      <alignment horizontal="center"/>
    </xf>
    <xf numFmtId="0" fontId="26" fillId="19" borderId="72" xfId="0" applyFont="1" applyFill="1" applyBorder="1" applyAlignment="1">
      <alignment horizontal="center"/>
    </xf>
    <xf numFmtId="4" fontId="26" fillId="33" borderId="29" xfId="0" applyNumberFormat="1" applyFont="1" applyFill="1" applyBorder="1" applyAlignment="1">
      <alignment horizontal="center"/>
    </xf>
    <xf numFmtId="4" fontId="26" fillId="0" borderId="12" xfId="0" applyNumberFormat="1" applyFont="1" applyFill="1" applyBorder="1" applyAlignment="1">
      <alignment horizontal="center"/>
    </xf>
    <xf numFmtId="4" fontId="26" fillId="33" borderId="12" xfId="0" applyNumberFormat="1" applyFont="1" applyFill="1" applyBorder="1" applyAlignment="1">
      <alignment horizontal="center"/>
    </xf>
    <xf numFmtId="4" fontId="26" fillId="33" borderId="12" xfId="0" applyNumberFormat="1" applyFont="1" applyFill="1" applyBorder="1" applyAlignment="1">
      <alignment horizontal="center"/>
    </xf>
    <xf numFmtId="4" fontId="26" fillId="33" borderId="29" xfId="0" applyNumberFormat="1" applyFont="1" applyFill="1" applyBorder="1" applyAlignment="1">
      <alignment horizontal="center"/>
    </xf>
    <xf numFmtId="166" fontId="26" fillId="33" borderId="30" xfId="0" applyNumberFormat="1" applyFont="1" applyFill="1" applyBorder="1" applyAlignment="1">
      <alignment horizontal="center"/>
    </xf>
    <xf numFmtId="166" fontId="26" fillId="33" borderId="13" xfId="0" applyNumberFormat="1" applyFont="1" applyFill="1" applyBorder="1" applyAlignment="1">
      <alignment horizontal="center"/>
    </xf>
    <xf numFmtId="0" fontId="26" fillId="26" borderId="73" xfId="0" applyFont="1" applyFill="1" applyBorder="1" applyAlignment="1">
      <alignment horizontal="left" vertical="center"/>
    </xf>
    <xf numFmtId="172" fontId="26" fillId="32" borderId="73" xfId="0" applyNumberFormat="1" applyFont="1" applyFill="1" applyBorder="1" applyAlignment="1">
      <alignment horizontal="center"/>
    </xf>
    <xf numFmtId="0" fontId="28" fillId="24" borderId="59" xfId="46" applyFont="1" applyFill="1" applyBorder="1" applyAlignment="1">
      <alignment horizontal="left" indent="1"/>
      <protection/>
    </xf>
    <xf numFmtId="0" fontId="34" fillId="29" borderId="64" xfId="0" applyFont="1" applyFill="1" applyBorder="1" applyAlignment="1">
      <alignment horizontal="left" vertical="center" wrapText="1"/>
    </xf>
    <xf numFmtId="0" fontId="34" fillId="29" borderId="65" xfId="0" applyFont="1" applyFill="1" applyBorder="1" applyAlignment="1">
      <alignment horizontal="left" vertical="center" wrapText="1"/>
    </xf>
    <xf numFmtId="0" fontId="34" fillId="29" borderId="71" xfId="0" applyFont="1" applyFill="1" applyBorder="1" applyAlignment="1">
      <alignment horizontal="left" vertical="center" wrapText="1"/>
    </xf>
    <xf numFmtId="0" fontId="26" fillId="0" borderId="74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27" fillId="34" borderId="76" xfId="0" applyFont="1" applyFill="1" applyBorder="1" applyAlignment="1">
      <alignment horizontal="left" vertical="center" wrapText="1"/>
    </xf>
    <xf numFmtId="0" fontId="27" fillId="34" borderId="75" xfId="0" applyFont="1" applyFill="1" applyBorder="1" applyAlignment="1">
      <alignment horizontal="left" vertical="center" wrapText="1"/>
    </xf>
    <xf numFmtId="0" fontId="27" fillId="34" borderId="77" xfId="0" applyFont="1" applyFill="1" applyBorder="1" applyAlignment="1">
      <alignment horizontal="left" vertical="center" wrapText="1"/>
    </xf>
    <xf numFmtId="0" fontId="27" fillId="34" borderId="43" xfId="0" applyFont="1" applyFill="1" applyBorder="1" applyAlignment="1">
      <alignment horizontal="left" vertical="center" wrapText="1"/>
    </xf>
    <xf numFmtId="0" fontId="27" fillId="34" borderId="74" xfId="0" applyFont="1" applyFill="1" applyBorder="1" applyAlignment="1">
      <alignment horizontal="left" vertical="center" wrapText="1"/>
    </xf>
    <xf numFmtId="0" fontId="27" fillId="34" borderId="45" xfId="0" applyFont="1" applyFill="1" applyBorder="1" applyAlignment="1">
      <alignment horizontal="left" vertical="center" wrapText="1"/>
    </xf>
    <xf numFmtId="44" fontId="27" fillId="34" borderId="78" xfId="0" applyNumberFormat="1" applyFont="1" applyFill="1" applyBorder="1" applyAlignment="1">
      <alignment horizontal="center" vertical="center"/>
    </xf>
    <xf numFmtId="0" fontId="27" fillId="34" borderId="79" xfId="0" applyFont="1" applyFill="1" applyBorder="1" applyAlignment="1">
      <alignment horizontal="center" vertical="center"/>
    </xf>
    <xf numFmtId="0" fontId="18" fillId="28" borderId="76" xfId="0" applyFont="1" applyFill="1" applyBorder="1" applyAlignment="1">
      <alignment horizontal="left" vertical="center" wrapText="1"/>
    </xf>
    <xf numFmtId="0" fontId="18" fillId="28" borderId="75" xfId="0" applyFont="1" applyFill="1" applyBorder="1" applyAlignment="1">
      <alignment horizontal="left" vertical="center" wrapText="1"/>
    </xf>
    <xf numFmtId="0" fontId="18" fillId="28" borderId="77" xfId="0" applyFont="1" applyFill="1" applyBorder="1" applyAlignment="1">
      <alignment horizontal="left" vertical="center" wrapText="1"/>
    </xf>
    <xf numFmtId="0" fontId="18" fillId="28" borderId="43" xfId="0" applyFont="1" applyFill="1" applyBorder="1" applyAlignment="1">
      <alignment horizontal="left" vertical="center" wrapText="1"/>
    </xf>
    <xf numFmtId="0" fontId="18" fillId="28" borderId="74" xfId="0" applyFont="1" applyFill="1" applyBorder="1" applyAlignment="1">
      <alignment horizontal="left" vertical="center" wrapText="1"/>
    </xf>
    <xf numFmtId="0" fontId="18" fillId="28" borderId="45" xfId="0" applyFont="1" applyFill="1" applyBorder="1" applyAlignment="1">
      <alignment horizontal="left" vertical="center" wrapText="1"/>
    </xf>
    <xf numFmtId="44" fontId="18" fillId="28" borderId="78" xfId="0" applyNumberFormat="1" applyFont="1" applyFill="1" applyBorder="1" applyAlignment="1">
      <alignment horizontal="center" vertical="center"/>
    </xf>
    <xf numFmtId="0" fontId="18" fillId="28" borderId="79" xfId="0" applyFont="1" applyFill="1" applyBorder="1" applyAlignment="1">
      <alignment horizontal="center" vertical="center"/>
    </xf>
    <xf numFmtId="0" fontId="27" fillId="30" borderId="64" xfId="46" applyFont="1" applyFill="1" applyBorder="1" applyAlignment="1">
      <alignment horizontal="left" vertical="center" wrapText="1"/>
      <protection/>
    </xf>
    <xf numFmtId="0" fontId="27" fillId="30" borderId="65" xfId="46" applyFont="1" applyFill="1" applyBorder="1" applyAlignment="1">
      <alignment horizontal="left" vertical="center" wrapText="1"/>
      <protection/>
    </xf>
    <xf numFmtId="0" fontId="27" fillId="30" borderId="71" xfId="46" applyFont="1" applyFill="1" applyBorder="1" applyAlignment="1">
      <alignment horizontal="left" vertical="center" wrapText="1"/>
      <protection/>
    </xf>
    <xf numFmtId="44" fontId="27" fillId="27" borderId="75" xfId="0" applyNumberFormat="1" applyFont="1" applyFill="1" applyBorder="1" applyAlignment="1">
      <alignment horizontal="center" vertical="center"/>
    </xf>
    <xf numFmtId="44" fontId="27" fillId="27" borderId="64" xfId="0" applyNumberFormat="1" applyFont="1" applyFill="1" applyBorder="1" applyAlignment="1">
      <alignment horizontal="center" vertical="center"/>
    </xf>
    <xf numFmtId="44" fontId="27" fillId="27" borderId="71" xfId="0" applyNumberFormat="1" applyFont="1" applyFill="1" applyBorder="1" applyAlignment="1">
      <alignment horizontal="center" vertical="center"/>
    </xf>
    <xf numFmtId="0" fontId="34" fillId="29" borderId="64" xfId="0" applyFont="1" applyFill="1" applyBorder="1" applyAlignment="1">
      <alignment horizontal="left" vertical="center"/>
    </xf>
    <xf numFmtId="0" fontId="34" fillId="29" borderId="65" xfId="0" applyFont="1" applyFill="1" applyBorder="1" applyAlignment="1">
      <alignment horizontal="left" vertical="center"/>
    </xf>
    <xf numFmtId="0" fontId="34" fillId="29" borderId="71" xfId="0" applyFont="1" applyFill="1" applyBorder="1" applyAlignment="1">
      <alignment horizontal="left" vertical="center"/>
    </xf>
    <xf numFmtId="0" fontId="20" fillId="0" borderId="8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7" fillId="17" borderId="81" xfId="0" applyFont="1" applyFill="1" applyBorder="1" applyAlignment="1">
      <alignment horizontal="left" vertical="center" wrapText="1"/>
    </xf>
    <xf numFmtId="0" fontId="27" fillId="17" borderId="62" xfId="0" applyFont="1" applyFill="1" applyBorder="1" applyAlignment="1">
      <alignment horizontal="left" vertical="center" wrapText="1"/>
    </xf>
    <xf numFmtId="0" fontId="27" fillId="28" borderId="64" xfId="0" applyFont="1" applyFill="1" applyBorder="1" applyAlignment="1">
      <alignment horizontal="left" vertical="center" wrapText="1"/>
    </xf>
    <xf numFmtId="0" fontId="27" fillId="28" borderId="65" xfId="0" applyFont="1" applyFill="1" applyBorder="1" applyAlignment="1">
      <alignment horizontal="left" vertical="center" wrapText="1"/>
    </xf>
    <xf numFmtId="0" fontId="27" fillId="28" borderId="71" xfId="0" applyFont="1" applyFill="1" applyBorder="1" applyAlignment="1">
      <alignment horizontal="left" vertical="center" wrapText="1"/>
    </xf>
    <xf numFmtId="0" fontId="25" fillId="19" borderId="63" xfId="0" applyFont="1" applyFill="1" applyBorder="1" applyAlignment="1">
      <alignment horizontal="left"/>
    </xf>
    <xf numFmtId="0" fontId="25" fillId="19" borderId="17" xfId="0" applyFont="1" applyFill="1" applyBorder="1" applyAlignment="1">
      <alignment horizontal="left"/>
    </xf>
    <xf numFmtId="0" fontId="25" fillId="19" borderId="82" xfId="0" applyFont="1" applyFill="1" applyBorder="1" applyAlignment="1">
      <alignment horizontal="left"/>
    </xf>
    <xf numFmtId="0" fontId="25" fillId="19" borderId="20" xfId="0" applyFont="1" applyFill="1" applyBorder="1" applyAlignment="1">
      <alignment horizontal="left"/>
    </xf>
    <xf numFmtId="0" fontId="25" fillId="19" borderId="63" xfId="0" applyFont="1" applyFill="1" applyBorder="1" applyAlignment="1">
      <alignment horizontal="left" wrapText="1"/>
    </xf>
    <xf numFmtId="0" fontId="25" fillId="19" borderId="17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19" borderId="82" xfId="0" applyFont="1" applyFill="1" applyBorder="1" applyAlignment="1">
      <alignment horizontal="left" wrapText="1"/>
    </xf>
    <xf numFmtId="0" fontId="25" fillId="19" borderId="20" xfId="0" applyFont="1" applyFill="1" applyBorder="1" applyAlignment="1">
      <alignment horizontal="left" wrapText="1"/>
    </xf>
    <xf numFmtId="0" fontId="46" fillId="25" borderId="64" xfId="0" applyFont="1" applyFill="1" applyBorder="1" applyAlignment="1">
      <alignment horizontal="center"/>
    </xf>
    <xf numFmtId="0" fontId="46" fillId="25" borderId="71" xfId="0" applyFont="1" applyFill="1" applyBorder="1" applyAlignment="1">
      <alignment horizontal="center"/>
    </xf>
    <xf numFmtId="0" fontId="25" fillId="19" borderId="83" xfId="0" applyFont="1" applyFill="1" applyBorder="1" applyAlignment="1">
      <alignment horizontal="left"/>
    </xf>
    <xf numFmtId="0" fontId="25" fillId="19" borderId="84" xfId="0" applyFont="1" applyFill="1" applyBorder="1" applyAlignment="1">
      <alignment horizontal="left"/>
    </xf>
    <xf numFmtId="0" fontId="25" fillId="19" borderId="35" xfId="0" applyFont="1" applyFill="1" applyBorder="1" applyAlignment="1">
      <alignment horizontal="left"/>
    </xf>
    <xf numFmtId="0" fontId="27" fillId="17" borderId="85" xfId="0" applyFont="1" applyFill="1" applyBorder="1" applyAlignment="1">
      <alignment horizontal="left" vertical="center" wrapText="1"/>
    </xf>
    <xf numFmtId="0" fontId="18" fillId="35" borderId="76" xfId="0" applyFont="1" applyFill="1" applyBorder="1" applyAlignment="1">
      <alignment horizontal="left" vertical="center" wrapText="1"/>
    </xf>
    <xf numFmtId="0" fontId="18" fillId="35" borderId="75" xfId="0" applyFont="1" applyFill="1" applyBorder="1" applyAlignment="1">
      <alignment horizontal="left" vertical="center" wrapText="1"/>
    </xf>
    <xf numFmtId="0" fontId="18" fillId="35" borderId="77" xfId="0" applyFont="1" applyFill="1" applyBorder="1" applyAlignment="1">
      <alignment horizontal="left" vertical="center" wrapText="1"/>
    </xf>
    <xf numFmtId="172" fontId="18" fillId="35" borderId="78" xfId="0" applyNumberFormat="1" applyFont="1" applyFill="1" applyBorder="1" applyAlignment="1">
      <alignment horizontal="right" vertical="center"/>
    </xf>
    <xf numFmtId="0" fontId="18" fillId="35" borderId="43" xfId="0" applyFont="1" applyFill="1" applyBorder="1" applyAlignment="1">
      <alignment horizontal="left" vertical="center" wrapText="1"/>
    </xf>
    <xf numFmtId="0" fontId="18" fillId="35" borderId="74" xfId="0" applyFont="1" applyFill="1" applyBorder="1" applyAlignment="1">
      <alignment horizontal="left" vertical="center" wrapText="1"/>
    </xf>
    <xf numFmtId="0" fontId="18" fillId="35" borderId="45" xfId="0" applyFont="1" applyFill="1" applyBorder="1" applyAlignment="1">
      <alignment horizontal="left" vertical="center" wrapText="1"/>
    </xf>
    <xf numFmtId="44" fontId="18" fillId="35" borderId="79" xfId="0" applyNumberFormat="1" applyFont="1" applyFill="1" applyBorder="1" applyAlignment="1">
      <alignment horizontal="right" vertical="center"/>
    </xf>
    <xf numFmtId="0" fontId="26" fillId="36" borderId="10" xfId="0" applyFont="1" applyFill="1" applyBorder="1" applyAlignment="1">
      <alignment horizontal="center" vertical="center"/>
    </xf>
    <xf numFmtId="0" fontId="27" fillId="30" borderId="64" xfId="0" applyFont="1" applyFill="1" applyBorder="1" applyAlignment="1">
      <alignment horizontal="center" vertical="center"/>
    </xf>
    <xf numFmtId="0" fontId="27" fillId="30" borderId="65" xfId="0" applyFont="1" applyFill="1" applyBorder="1" applyAlignment="1">
      <alignment horizontal="center" vertical="center"/>
    </xf>
    <xf numFmtId="0" fontId="27" fillId="30" borderId="71" xfId="0" applyFont="1" applyFill="1" applyBorder="1" applyAlignment="1">
      <alignment horizontal="center" vertical="center"/>
    </xf>
    <xf numFmtId="0" fontId="27" fillId="30" borderId="86" xfId="0" applyFont="1" applyFill="1" applyBorder="1" applyAlignment="1">
      <alignment horizontal="center" vertical="center" wrapText="1"/>
    </xf>
    <xf numFmtId="0" fontId="27" fillId="30" borderId="87" xfId="0" applyFont="1" applyFill="1" applyBorder="1" applyAlignment="1">
      <alignment horizontal="center" vertical="center" wrapText="1"/>
    </xf>
    <xf numFmtId="0" fontId="27" fillId="30" borderId="48" xfId="0" applyFont="1" applyFill="1" applyBorder="1" applyAlignment="1">
      <alignment horizontal="center" vertical="center" wrapText="1"/>
    </xf>
    <xf numFmtId="0" fontId="27" fillId="30" borderId="47" xfId="0" applyFont="1" applyFill="1" applyBorder="1" applyAlignment="1">
      <alignment horizontal="center" vertical="center" wrapText="1"/>
    </xf>
    <xf numFmtId="0" fontId="27" fillId="30" borderId="50" xfId="0" applyFont="1" applyFill="1" applyBorder="1" applyAlignment="1">
      <alignment horizontal="center" vertical="center" wrapText="1"/>
    </xf>
    <xf numFmtId="0" fontId="47" fillId="25" borderId="64" xfId="0" applyFont="1" applyFill="1" applyBorder="1" applyAlignment="1">
      <alignment horizontal="center"/>
    </xf>
    <xf numFmtId="0" fontId="47" fillId="25" borderId="71" xfId="0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43</xdr:row>
      <xdr:rowOff>152400</xdr:rowOff>
    </xdr:from>
    <xdr:to>
      <xdr:col>6</xdr:col>
      <xdr:colOff>447675</xdr:colOff>
      <xdr:row>47</xdr:row>
      <xdr:rowOff>123825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819150" y="12134850"/>
          <a:ext cx="6200775" cy="695325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Cena dopravy na určená místa bude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včetně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všech souvisejících poplatků zahrnující odvoz/svoz prázdných láhví,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kromě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poplatků viz tabulka níže - ADR, mýtné, ekolog (které se počítají zvlášť).</a:t>
          </a:r>
        </a:p>
      </xdr:txBody>
    </xdr:sp>
    <xdr:clientData/>
  </xdr:twoCellAnchor>
  <xdr:twoCellAnchor>
    <xdr:from>
      <xdr:col>1</xdr:col>
      <xdr:colOff>476250</xdr:colOff>
      <xdr:row>47</xdr:row>
      <xdr:rowOff>200025</xdr:rowOff>
    </xdr:from>
    <xdr:to>
      <xdr:col>6</xdr:col>
      <xdr:colOff>457200</xdr:colOff>
      <xdr:row>50</xdr:row>
      <xdr:rowOff>190500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819150" y="12906375"/>
          <a:ext cx="6210300" cy="581025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Pro účel hodnocení je stanoven předpokládány počet dojezdů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 základě předchozích zkušeností zadavatele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74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5.140625" style="0" customWidth="1"/>
    <col min="2" max="2" width="44.57421875" style="0" customWidth="1"/>
    <col min="3" max="3" width="12.57421875" style="1" customWidth="1"/>
    <col min="4" max="4" width="12.421875" style="1" customWidth="1"/>
    <col min="5" max="5" width="10.8515625" style="1" customWidth="1"/>
    <col min="6" max="6" width="13.00390625" style="1" customWidth="1"/>
    <col min="7" max="7" width="11.57421875" style="1" customWidth="1"/>
    <col min="8" max="8" width="15.421875" style="1" customWidth="1"/>
    <col min="9" max="9" width="17.57421875" style="1" customWidth="1"/>
    <col min="10" max="10" width="19.57421875" style="1" customWidth="1"/>
    <col min="11" max="11" width="17.8515625" style="1" customWidth="1"/>
    <col min="12" max="12" width="20.57421875" style="0" customWidth="1"/>
    <col min="14" max="14" width="17.00390625" style="0" customWidth="1"/>
    <col min="15" max="15" width="15.8515625" style="0" bestFit="1" customWidth="1"/>
  </cols>
  <sheetData>
    <row r="1" spans="2:8" ht="16.5">
      <c r="B1" s="117" t="s">
        <v>76</v>
      </c>
      <c r="D1" s="12" t="s">
        <v>75</v>
      </c>
      <c r="F1" s="10"/>
      <c r="G1" s="10"/>
      <c r="H1" s="10"/>
    </row>
    <row r="2" spans="2:8" ht="13.5" thickBot="1">
      <c r="B2" s="10"/>
      <c r="C2" s="12"/>
      <c r="D2" s="10"/>
      <c r="E2" s="10"/>
      <c r="F2" s="10"/>
      <c r="G2" s="10"/>
      <c r="H2" s="10"/>
    </row>
    <row r="3" spans="2:11" ht="13.5" thickBot="1">
      <c r="B3" s="8" t="s">
        <v>3</v>
      </c>
      <c r="F3" s="29"/>
      <c r="G3" s="203" t="s">
        <v>28</v>
      </c>
      <c r="H3" s="204"/>
      <c r="I3" s="204"/>
      <c r="J3" s="204"/>
      <c r="K3" s="204"/>
    </row>
    <row r="4" spans="2:3" ht="13.5" thickBot="1">
      <c r="B4" s="242" t="s">
        <v>5</v>
      </c>
      <c r="C4" s="243"/>
    </row>
    <row r="5" ht="13.5" thickBot="1">
      <c r="B5" s="8"/>
    </row>
    <row r="6" spans="2:12" s="9" customFormat="1" ht="81.75" customHeight="1" thickBot="1">
      <c r="B6" s="237" t="s">
        <v>1</v>
      </c>
      <c r="C6" s="85" t="s">
        <v>42</v>
      </c>
      <c r="D6" s="238" t="s">
        <v>43</v>
      </c>
      <c r="E6" s="238" t="s">
        <v>44</v>
      </c>
      <c r="F6" s="238" t="s">
        <v>45</v>
      </c>
      <c r="G6" s="86" t="s">
        <v>46</v>
      </c>
      <c r="H6" s="87" t="s">
        <v>47</v>
      </c>
      <c r="I6" s="88" t="s">
        <v>48</v>
      </c>
      <c r="J6" s="239" t="s">
        <v>49</v>
      </c>
      <c r="K6" s="85" t="s">
        <v>50</v>
      </c>
      <c r="L6" s="89" t="s">
        <v>51</v>
      </c>
    </row>
    <row r="7" spans="1:14" ht="19.5" thickTop="1">
      <c r="A7">
        <v>1</v>
      </c>
      <c r="B7" s="90" t="s">
        <v>10</v>
      </c>
      <c r="C7" s="91" t="s">
        <v>0</v>
      </c>
      <c r="D7" s="92">
        <v>50</v>
      </c>
      <c r="E7" s="92">
        <v>200</v>
      </c>
      <c r="F7" s="164">
        <v>10.7</v>
      </c>
      <c r="G7" s="93" t="s">
        <v>31</v>
      </c>
      <c r="H7" s="94">
        <f>I7/F7</f>
        <v>0</v>
      </c>
      <c r="I7" s="95">
        <v>0</v>
      </c>
      <c r="J7" s="96">
        <v>4</v>
      </c>
      <c r="K7" s="97">
        <f aca="true" t="shared" si="0" ref="K7:K30">J7*F7</f>
        <v>42.8</v>
      </c>
      <c r="L7" s="98">
        <f aca="true" t="shared" si="1" ref="L7:L32">H7*K7</f>
        <v>0</v>
      </c>
      <c r="M7" s="146"/>
      <c r="N7" s="147"/>
    </row>
    <row r="8" spans="1:14" ht="18.75">
      <c r="A8">
        <v>2</v>
      </c>
      <c r="B8" s="90" t="s">
        <v>10</v>
      </c>
      <c r="C8" s="91" t="s">
        <v>0</v>
      </c>
      <c r="D8" s="92">
        <v>10</v>
      </c>
      <c r="E8" s="92">
        <v>200</v>
      </c>
      <c r="F8" s="165">
        <v>2.1</v>
      </c>
      <c r="G8" s="93" t="s">
        <v>31</v>
      </c>
      <c r="H8" s="99">
        <f>I8/F8</f>
        <v>0</v>
      </c>
      <c r="I8" s="95">
        <v>0</v>
      </c>
      <c r="J8" s="96">
        <f>'Příl. 2 smlouvy'!F10</f>
        <v>2</v>
      </c>
      <c r="K8" s="97">
        <f t="shared" si="0"/>
        <v>4.2</v>
      </c>
      <c r="L8" s="139">
        <f t="shared" si="1"/>
        <v>0</v>
      </c>
      <c r="N8" s="147"/>
    </row>
    <row r="9" spans="1:14" ht="24.75" customHeight="1">
      <c r="A9">
        <v>3</v>
      </c>
      <c r="B9" s="152" t="s">
        <v>78</v>
      </c>
      <c r="C9" s="91" t="s">
        <v>0</v>
      </c>
      <c r="D9" s="134">
        <v>50</v>
      </c>
      <c r="E9" s="134">
        <v>200</v>
      </c>
      <c r="F9" s="166">
        <v>10.7</v>
      </c>
      <c r="G9" s="135" t="s">
        <v>31</v>
      </c>
      <c r="H9" s="99">
        <f>I9/F9</f>
        <v>0</v>
      </c>
      <c r="I9" s="153">
        <v>0</v>
      </c>
      <c r="J9" s="154">
        <v>2</v>
      </c>
      <c r="K9" s="138">
        <f t="shared" si="0"/>
        <v>21.4</v>
      </c>
      <c r="L9" s="100">
        <f>I9*J9</f>
        <v>0</v>
      </c>
      <c r="N9" s="147"/>
    </row>
    <row r="10" spans="1:14" ht="18.75">
      <c r="A10">
        <v>4</v>
      </c>
      <c r="B10" s="90" t="s">
        <v>11</v>
      </c>
      <c r="C10" s="91" t="s">
        <v>0</v>
      </c>
      <c r="D10" s="92">
        <v>10</v>
      </c>
      <c r="E10" s="92">
        <v>200</v>
      </c>
      <c r="F10" s="165">
        <v>1.8</v>
      </c>
      <c r="G10" s="93" t="s">
        <v>31</v>
      </c>
      <c r="H10" s="99">
        <f aca="true" t="shared" si="2" ref="H10:H32">I10/F10</f>
        <v>0</v>
      </c>
      <c r="I10" s="95">
        <v>0</v>
      </c>
      <c r="J10" s="96">
        <v>2</v>
      </c>
      <c r="K10" s="97">
        <f t="shared" si="0"/>
        <v>3.6</v>
      </c>
      <c r="L10" s="139">
        <f t="shared" si="1"/>
        <v>0</v>
      </c>
      <c r="N10" s="147"/>
    </row>
    <row r="11" spans="1:16" ht="18.75">
      <c r="A11">
        <v>5</v>
      </c>
      <c r="B11" s="101" t="s">
        <v>12</v>
      </c>
      <c r="C11" s="102" t="s">
        <v>0</v>
      </c>
      <c r="D11" s="103">
        <v>50</v>
      </c>
      <c r="E11" s="103">
        <v>200</v>
      </c>
      <c r="F11" s="167">
        <v>8.9</v>
      </c>
      <c r="G11" s="104" t="s">
        <v>31</v>
      </c>
      <c r="H11" s="145">
        <f t="shared" si="2"/>
        <v>0</v>
      </c>
      <c r="I11" s="95">
        <v>0</v>
      </c>
      <c r="J11" s="96">
        <v>2</v>
      </c>
      <c r="K11" s="97">
        <f t="shared" si="0"/>
        <v>17.8</v>
      </c>
      <c r="L11" s="100">
        <f t="shared" si="1"/>
        <v>0</v>
      </c>
      <c r="N11" s="147"/>
      <c r="P11" s="20"/>
    </row>
    <row r="12" spans="1:14" ht="18.75">
      <c r="A12">
        <v>6</v>
      </c>
      <c r="B12" s="101" t="s">
        <v>13</v>
      </c>
      <c r="C12" s="102" t="s">
        <v>0</v>
      </c>
      <c r="D12" s="103">
        <v>50</v>
      </c>
      <c r="E12" s="103">
        <v>200</v>
      </c>
      <c r="F12" s="167">
        <v>9.1</v>
      </c>
      <c r="G12" s="105" t="s">
        <v>31</v>
      </c>
      <c r="H12" s="99">
        <f t="shared" si="2"/>
        <v>0</v>
      </c>
      <c r="I12" s="95">
        <v>0</v>
      </c>
      <c r="J12" s="96">
        <v>9</v>
      </c>
      <c r="K12" s="97">
        <f t="shared" si="0"/>
        <v>81.89999999999999</v>
      </c>
      <c r="L12" s="139">
        <f t="shared" si="1"/>
        <v>0</v>
      </c>
      <c r="N12" s="147"/>
    </row>
    <row r="13" spans="1:14" ht="18.75">
      <c r="A13">
        <v>7</v>
      </c>
      <c r="B13" s="101" t="s">
        <v>13</v>
      </c>
      <c r="C13" s="102" t="s">
        <v>0</v>
      </c>
      <c r="D13" s="130">
        <v>10</v>
      </c>
      <c r="E13" s="130">
        <v>200</v>
      </c>
      <c r="F13" s="163">
        <v>1.8</v>
      </c>
      <c r="G13" s="132" t="s">
        <v>31</v>
      </c>
      <c r="H13" s="145">
        <f t="shared" si="2"/>
        <v>0</v>
      </c>
      <c r="I13" s="95">
        <v>0</v>
      </c>
      <c r="J13" s="96">
        <v>6</v>
      </c>
      <c r="K13" s="97">
        <f t="shared" si="0"/>
        <v>10.8</v>
      </c>
      <c r="L13" s="100">
        <f t="shared" si="1"/>
        <v>0</v>
      </c>
      <c r="N13" s="147"/>
    </row>
    <row r="14" spans="1:14" ht="18.75">
      <c r="A14">
        <v>8</v>
      </c>
      <c r="B14" s="101" t="s">
        <v>14</v>
      </c>
      <c r="C14" s="102" t="s">
        <v>0</v>
      </c>
      <c r="D14" s="130">
        <v>50</v>
      </c>
      <c r="E14" s="130">
        <v>200</v>
      </c>
      <c r="F14" s="163">
        <v>9.1</v>
      </c>
      <c r="G14" s="132" t="s">
        <v>31</v>
      </c>
      <c r="H14" s="99">
        <f t="shared" si="2"/>
        <v>0</v>
      </c>
      <c r="I14" s="95">
        <v>0</v>
      </c>
      <c r="J14" s="96">
        <v>16</v>
      </c>
      <c r="K14" s="97">
        <f t="shared" si="0"/>
        <v>145.6</v>
      </c>
      <c r="L14" s="139">
        <f t="shared" si="1"/>
        <v>0</v>
      </c>
      <c r="N14" s="147"/>
    </row>
    <row r="15" spans="1:14" ht="18.75">
      <c r="A15">
        <v>9</v>
      </c>
      <c r="B15" s="101" t="s">
        <v>14</v>
      </c>
      <c r="C15" s="102" t="s">
        <v>0</v>
      </c>
      <c r="D15" s="130">
        <v>10</v>
      </c>
      <c r="E15" s="130">
        <v>200</v>
      </c>
      <c r="F15" s="163">
        <v>1.8</v>
      </c>
      <c r="G15" s="132" t="s">
        <v>31</v>
      </c>
      <c r="H15" s="145">
        <f t="shared" si="2"/>
        <v>0</v>
      </c>
      <c r="I15" s="95">
        <v>0</v>
      </c>
      <c r="J15" s="96">
        <v>2</v>
      </c>
      <c r="K15" s="97">
        <f t="shared" si="0"/>
        <v>3.6</v>
      </c>
      <c r="L15" s="100">
        <f t="shared" si="1"/>
        <v>0</v>
      </c>
      <c r="N15" s="147"/>
    </row>
    <row r="16" spans="1:14" ht="18.75">
      <c r="A16">
        <v>10</v>
      </c>
      <c r="B16" s="172" t="s">
        <v>24</v>
      </c>
      <c r="C16" s="102" t="s">
        <v>0</v>
      </c>
      <c r="D16" s="130">
        <v>10</v>
      </c>
      <c r="E16" s="130">
        <v>150</v>
      </c>
      <c r="F16" s="163">
        <v>1.5</v>
      </c>
      <c r="G16" s="132" t="s">
        <v>31</v>
      </c>
      <c r="H16" s="99">
        <f t="shared" si="2"/>
        <v>0</v>
      </c>
      <c r="I16" s="106">
        <v>0</v>
      </c>
      <c r="J16" s="96">
        <v>1</v>
      </c>
      <c r="K16" s="97">
        <f t="shared" si="0"/>
        <v>1.5</v>
      </c>
      <c r="L16" s="139">
        <f t="shared" si="1"/>
        <v>0</v>
      </c>
      <c r="N16" s="147"/>
    </row>
    <row r="17" spans="1:14" ht="18.75">
      <c r="A17">
        <v>11</v>
      </c>
      <c r="B17" s="172" t="s">
        <v>25</v>
      </c>
      <c r="C17" s="102" t="s">
        <v>0</v>
      </c>
      <c r="D17" s="130">
        <v>10</v>
      </c>
      <c r="E17" s="130">
        <v>150</v>
      </c>
      <c r="F17" s="163">
        <v>1.5</v>
      </c>
      <c r="G17" s="132" t="s">
        <v>31</v>
      </c>
      <c r="H17" s="145">
        <f t="shared" si="2"/>
        <v>0</v>
      </c>
      <c r="I17" s="106">
        <v>0</v>
      </c>
      <c r="J17" s="96">
        <f>'Příl. 2 smlouvy'!F29</f>
        <v>1</v>
      </c>
      <c r="K17" s="97">
        <f t="shared" si="0"/>
        <v>1.5</v>
      </c>
      <c r="L17" s="100">
        <f t="shared" si="1"/>
        <v>0</v>
      </c>
      <c r="N17" s="147"/>
    </row>
    <row r="18" spans="1:14" ht="18.75">
      <c r="A18">
        <v>12</v>
      </c>
      <c r="B18" s="172" t="s">
        <v>26</v>
      </c>
      <c r="C18" s="102" t="s">
        <v>0</v>
      </c>
      <c r="D18" s="130">
        <v>10</v>
      </c>
      <c r="E18" s="130">
        <v>150</v>
      </c>
      <c r="F18" s="163">
        <v>1.5</v>
      </c>
      <c r="G18" s="132" t="s">
        <v>31</v>
      </c>
      <c r="H18" s="99">
        <f t="shared" si="2"/>
        <v>0</v>
      </c>
      <c r="I18" s="106">
        <v>0</v>
      </c>
      <c r="J18" s="96">
        <f>'Příl. 2 smlouvy'!F31</f>
        <v>1</v>
      </c>
      <c r="K18" s="97">
        <f t="shared" si="0"/>
        <v>1.5</v>
      </c>
      <c r="L18" s="139">
        <f t="shared" si="1"/>
        <v>0</v>
      </c>
      <c r="M18" s="19"/>
      <c r="N18" s="147"/>
    </row>
    <row r="19" spans="1:14" ht="18.75">
      <c r="A19">
        <v>13</v>
      </c>
      <c r="B19" s="172" t="s">
        <v>27</v>
      </c>
      <c r="C19" s="102" t="s">
        <v>0</v>
      </c>
      <c r="D19" s="130">
        <v>10</v>
      </c>
      <c r="E19" s="130">
        <v>150</v>
      </c>
      <c r="F19" s="163">
        <v>1.5</v>
      </c>
      <c r="G19" s="132" t="s">
        <v>31</v>
      </c>
      <c r="H19" s="145">
        <f t="shared" si="2"/>
        <v>0</v>
      </c>
      <c r="I19" s="106">
        <v>0</v>
      </c>
      <c r="J19" s="96">
        <f>'Příl. 2 smlouvy'!F33</f>
        <v>1</v>
      </c>
      <c r="K19" s="97">
        <f t="shared" si="0"/>
        <v>1.5</v>
      </c>
      <c r="L19" s="100">
        <f t="shared" si="1"/>
        <v>0</v>
      </c>
      <c r="M19" s="19"/>
      <c r="N19" s="147"/>
    </row>
    <row r="20" spans="1:14" ht="18.75">
      <c r="A20">
        <v>14</v>
      </c>
      <c r="B20" s="101" t="s">
        <v>15</v>
      </c>
      <c r="C20" s="107" t="s">
        <v>0</v>
      </c>
      <c r="D20" s="130">
        <v>10</v>
      </c>
      <c r="E20" s="130">
        <v>200</v>
      </c>
      <c r="F20" s="131">
        <v>2</v>
      </c>
      <c r="G20" s="132" t="s">
        <v>31</v>
      </c>
      <c r="H20" s="99">
        <f t="shared" si="2"/>
        <v>0</v>
      </c>
      <c r="I20" s="95">
        <v>0</v>
      </c>
      <c r="J20" s="96">
        <f>'Příl. 2 smlouvy'!F35</f>
        <v>3</v>
      </c>
      <c r="K20" s="97">
        <f t="shared" si="0"/>
        <v>6</v>
      </c>
      <c r="L20" s="139">
        <f t="shared" si="1"/>
        <v>0</v>
      </c>
      <c r="N20" s="147"/>
    </row>
    <row r="21" spans="1:14" ht="18.75">
      <c r="A21">
        <v>15</v>
      </c>
      <c r="B21" s="101" t="s">
        <v>15</v>
      </c>
      <c r="C21" s="107" t="s">
        <v>0</v>
      </c>
      <c r="D21" s="130">
        <v>50</v>
      </c>
      <c r="E21" s="130">
        <v>200</v>
      </c>
      <c r="F21" s="131">
        <v>10</v>
      </c>
      <c r="G21" s="132" t="s">
        <v>55</v>
      </c>
      <c r="H21" s="145">
        <f t="shared" si="2"/>
        <v>0</v>
      </c>
      <c r="I21" s="106">
        <v>0</v>
      </c>
      <c r="J21" s="96">
        <f>'Příl. 2 smlouvy'!F37</f>
        <v>1</v>
      </c>
      <c r="K21" s="97">
        <f t="shared" si="0"/>
        <v>10</v>
      </c>
      <c r="L21" s="100">
        <f t="shared" si="1"/>
        <v>0</v>
      </c>
      <c r="N21" s="147"/>
    </row>
    <row r="22" spans="1:14" ht="18.75">
      <c r="A22">
        <v>16</v>
      </c>
      <c r="B22" s="151" t="s">
        <v>77</v>
      </c>
      <c r="C22" s="107" t="s">
        <v>0</v>
      </c>
      <c r="D22" s="130">
        <v>10</v>
      </c>
      <c r="E22" s="130">
        <v>200</v>
      </c>
      <c r="F22" s="131">
        <v>2.1</v>
      </c>
      <c r="G22" s="132" t="s">
        <v>31</v>
      </c>
      <c r="H22" s="99">
        <f t="shared" si="2"/>
        <v>0</v>
      </c>
      <c r="I22" s="106">
        <v>0</v>
      </c>
      <c r="J22" s="96">
        <f>'Příl. 2 smlouvy'!F39</f>
        <v>2</v>
      </c>
      <c r="K22" s="97">
        <f t="shared" si="0"/>
        <v>4.2</v>
      </c>
      <c r="L22" s="139">
        <f t="shared" si="1"/>
        <v>0</v>
      </c>
      <c r="N22" s="147"/>
    </row>
    <row r="23" spans="1:14" ht="18.75">
      <c r="A23">
        <v>17</v>
      </c>
      <c r="B23" s="101" t="s">
        <v>16</v>
      </c>
      <c r="C23" s="107" t="s">
        <v>0</v>
      </c>
      <c r="D23" s="130">
        <v>50</v>
      </c>
      <c r="E23" s="130">
        <v>200</v>
      </c>
      <c r="F23" s="131">
        <v>10.7</v>
      </c>
      <c r="G23" s="132" t="s">
        <v>31</v>
      </c>
      <c r="H23" s="145">
        <f t="shared" si="2"/>
        <v>0</v>
      </c>
      <c r="I23" s="95">
        <v>0</v>
      </c>
      <c r="J23" s="96">
        <v>2</v>
      </c>
      <c r="K23" s="97">
        <f t="shared" si="0"/>
        <v>21.4</v>
      </c>
      <c r="L23" s="100">
        <f t="shared" si="1"/>
        <v>0</v>
      </c>
      <c r="N23" s="147"/>
    </row>
    <row r="24" spans="1:14" ht="18.75">
      <c r="A24">
        <v>18</v>
      </c>
      <c r="B24" s="101" t="s">
        <v>17</v>
      </c>
      <c r="C24" s="107" t="s">
        <v>0</v>
      </c>
      <c r="D24" s="130">
        <v>10</v>
      </c>
      <c r="E24" s="130">
        <v>200</v>
      </c>
      <c r="F24" s="131">
        <v>1.8</v>
      </c>
      <c r="G24" s="132" t="s">
        <v>31</v>
      </c>
      <c r="H24" s="99">
        <f t="shared" si="2"/>
        <v>0</v>
      </c>
      <c r="I24" s="106">
        <v>0</v>
      </c>
      <c r="J24" s="96">
        <f>'Příl. 2 smlouvy'!F43</f>
        <v>1</v>
      </c>
      <c r="K24" s="97">
        <f t="shared" si="0"/>
        <v>1.8</v>
      </c>
      <c r="L24" s="139">
        <f t="shared" si="1"/>
        <v>0</v>
      </c>
      <c r="M24" s="19"/>
      <c r="N24" s="147"/>
    </row>
    <row r="25" spans="1:14" ht="15.75">
      <c r="A25">
        <v>19</v>
      </c>
      <c r="B25" s="101" t="s">
        <v>29</v>
      </c>
      <c r="C25" s="107" t="s">
        <v>0</v>
      </c>
      <c r="D25" s="130">
        <v>50</v>
      </c>
      <c r="E25" s="130">
        <v>200</v>
      </c>
      <c r="F25" s="131">
        <v>9256</v>
      </c>
      <c r="G25" s="132" t="s">
        <v>23</v>
      </c>
      <c r="H25" s="145">
        <f t="shared" si="2"/>
        <v>0</v>
      </c>
      <c r="I25" s="106">
        <v>0</v>
      </c>
      <c r="J25" s="96">
        <f>'Příl. 2 smlouvy'!F45</f>
        <v>1</v>
      </c>
      <c r="K25" s="97">
        <f t="shared" si="0"/>
        <v>9256</v>
      </c>
      <c r="L25" s="100">
        <f t="shared" si="1"/>
        <v>0</v>
      </c>
      <c r="M25" s="19"/>
      <c r="N25" s="147"/>
    </row>
    <row r="26" spans="1:14" ht="18.75">
      <c r="A26">
        <v>20</v>
      </c>
      <c r="B26" s="101" t="s">
        <v>19</v>
      </c>
      <c r="C26" s="107" t="s">
        <v>0</v>
      </c>
      <c r="D26" s="130">
        <v>50</v>
      </c>
      <c r="E26" s="130">
        <v>200</v>
      </c>
      <c r="F26" s="131">
        <v>9.5</v>
      </c>
      <c r="G26" s="132" t="s">
        <v>31</v>
      </c>
      <c r="H26" s="99">
        <f t="shared" si="2"/>
        <v>0</v>
      </c>
      <c r="I26" s="95">
        <v>0</v>
      </c>
      <c r="J26" s="96">
        <v>4</v>
      </c>
      <c r="K26" s="97">
        <f t="shared" si="0"/>
        <v>38</v>
      </c>
      <c r="L26" s="100">
        <f t="shared" si="1"/>
        <v>0</v>
      </c>
      <c r="N26" s="147"/>
    </row>
    <row r="27" spans="1:14" ht="15.75">
      <c r="A27">
        <v>21</v>
      </c>
      <c r="B27" s="101" t="s">
        <v>56</v>
      </c>
      <c r="C27" s="107" t="s">
        <v>0</v>
      </c>
      <c r="D27" s="131">
        <v>10</v>
      </c>
      <c r="E27" s="163" t="s">
        <v>83</v>
      </c>
      <c r="F27" s="163">
        <v>12</v>
      </c>
      <c r="G27" s="168" t="s">
        <v>54</v>
      </c>
      <c r="H27" s="99">
        <f t="shared" si="2"/>
        <v>0</v>
      </c>
      <c r="I27" s="106">
        <v>0</v>
      </c>
      <c r="J27" s="96">
        <f>'Příl. 2 smlouvy'!F50</f>
        <v>1</v>
      </c>
      <c r="K27" s="97">
        <f t="shared" si="0"/>
        <v>12</v>
      </c>
      <c r="L27" s="100">
        <f t="shared" si="1"/>
        <v>0</v>
      </c>
      <c r="M27" s="19"/>
      <c r="N27" s="147"/>
    </row>
    <row r="28" spans="1:14" ht="18.75">
      <c r="A28">
        <v>22</v>
      </c>
      <c r="B28" s="101" t="s">
        <v>57</v>
      </c>
      <c r="C28" s="107" t="s">
        <v>0</v>
      </c>
      <c r="D28" s="131">
        <v>10</v>
      </c>
      <c r="E28" s="163">
        <v>200</v>
      </c>
      <c r="F28" s="163">
        <v>1.5</v>
      </c>
      <c r="G28" s="168" t="s">
        <v>55</v>
      </c>
      <c r="H28" s="145">
        <f t="shared" si="2"/>
        <v>0</v>
      </c>
      <c r="I28" s="95">
        <v>0</v>
      </c>
      <c r="J28" s="96">
        <f>'Příl. 2 smlouvy'!F52</f>
        <v>1</v>
      </c>
      <c r="K28" s="97">
        <f t="shared" si="0"/>
        <v>1.5</v>
      </c>
      <c r="L28" s="100">
        <f t="shared" si="1"/>
        <v>0</v>
      </c>
      <c r="M28" s="19"/>
      <c r="N28" s="147"/>
    </row>
    <row r="29" spans="1:14" ht="15.75">
      <c r="A29">
        <v>23</v>
      </c>
      <c r="B29" s="101" t="s">
        <v>53</v>
      </c>
      <c r="C29" s="107" t="s">
        <v>0</v>
      </c>
      <c r="D29" s="131">
        <v>10</v>
      </c>
      <c r="E29" s="163" t="s">
        <v>83</v>
      </c>
      <c r="F29" s="163">
        <v>7.5</v>
      </c>
      <c r="G29" s="168" t="s">
        <v>54</v>
      </c>
      <c r="H29" s="99">
        <f t="shared" si="2"/>
        <v>0</v>
      </c>
      <c r="I29" s="106">
        <v>0</v>
      </c>
      <c r="J29" s="96">
        <f>'Příl. 2 smlouvy'!F54</f>
        <v>1</v>
      </c>
      <c r="K29" s="97">
        <f t="shared" si="0"/>
        <v>7.5</v>
      </c>
      <c r="L29" s="139">
        <f t="shared" si="1"/>
        <v>0</v>
      </c>
      <c r="M29" s="19"/>
      <c r="N29" s="147"/>
    </row>
    <row r="30" spans="1:14" ht="15.75">
      <c r="A30">
        <v>24</v>
      </c>
      <c r="B30" s="101" t="s">
        <v>67</v>
      </c>
      <c r="C30" s="107" t="s">
        <v>0</v>
      </c>
      <c r="D30" s="131">
        <v>10</v>
      </c>
      <c r="E30" s="163">
        <v>200</v>
      </c>
      <c r="F30" s="163">
        <v>2000</v>
      </c>
      <c r="G30" s="168" t="s">
        <v>23</v>
      </c>
      <c r="H30" s="145">
        <f t="shared" si="2"/>
        <v>0</v>
      </c>
      <c r="I30" s="106">
        <v>0</v>
      </c>
      <c r="J30" s="96">
        <f>'Příl. 2 smlouvy'!F56</f>
        <v>1</v>
      </c>
      <c r="K30" s="97">
        <f t="shared" si="0"/>
        <v>2000</v>
      </c>
      <c r="L30" s="100">
        <f t="shared" si="1"/>
        <v>0</v>
      </c>
      <c r="M30" s="19"/>
      <c r="N30" s="147"/>
    </row>
    <row r="31" spans="1:14" ht="18.75">
      <c r="A31">
        <v>25</v>
      </c>
      <c r="B31" s="101" t="s">
        <v>20</v>
      </c>
      <c r="C31" s="102" t="s">
        <v>0</v>
      </c>
      <c r="D31" s="130">
        <v>50</v>
      </c>
      <c r="E31" s="163">
        <v>200</v>
      </c>
      <c r="F31" s="163">
        <v>9.2</v>
      </c>
      <c r="G31" s="168" t="s">
        <v>31</v>
      </c>
      <c r="H31" s="99">
        <f t="shared" si="2"/>
        <v>0</v>
      </c>
      <c r="I31" s="95">
        <v>0</v>
      </c>
      <c r="J31" s="96">
        <v>6</v>
      </c>
      <c r="K31" s="97">
        <f>J31*F31</f>
        <v>55.199999999999996</v>
      </c>
      <c r="L31" s="100">
        <f t="shared" si="1"/>
        <v>0</v>
      </c>
      <c r="N31" s="147"/>
    </row>
    <row r="32" spans="1:14" ht="18.75">
      <c r="A32">
        <v>26</v>
      </c>
      <c r="B32" s="133" t="s">
        <v>73</v>
      </c>
      <c r="C32" s="91" t="s">
        <v>0</v>
      </c>
      <c r="D32" s="134">
        <v>50</v>
      </c>
      <c r="E32" s="167">
        <v>200</v>
      </c>
      <c r="F32" s="167">
        <v>9.2</v>
      </c>
      <c r="G32" s="169" t="s">
        <v>74</v>
      </c>
      <c r="H32" s="145">
        <f t="shared" si="2"/>
        <v>0</v>
      </c>
      <c r="I32" s="136">
        <v>0</v>
      </c>
      <c r="J32" s="137">
        <f>'Příl. 2 smlouvy'!F60</f>
        <v>1</v>
      </c>
      <c r="K32" s="138">
        <f>J32*F32</f>
        <v>9.2</v>
      </c>
      <c r="L32" s="100">
        <f t="shared" si="1"/>
        <v>0</v>
      </c>
      <c r="N32" s="147"/>
    </row>
    <row r="33" spans="1:14" ht="18.75">
      <c r="A33">
        <v>27</v>
      </c>
      <c r="B33" s="101" t="s">
        <v>79</v>
      </c>
      <c r="C33" s="102" t="s">
        <v>0</v>
      </c>
      <c r="D33" s="130">
        <v>50</v>
      </c>
      <c r="E33" s="163">
        <v>200</v>
      </c>
      <c r="F33" s="163">
        <v>9.2</v>
      </c>
      <c r="G33" s="168" t="s">
        <v>31</v>
      </c>
      <c r="H33" s="99">
        <f>I33/F33</f>
        <v>0</v>
      </c>
      <c r="I33" s="95">
        <v>0</v>
      </c>
      <c r="J33" s="96">
        <f>'Příl. 2 smlouvy'!F60</f>
        <v>1</v>
      </c>
      <c r="K33" s="97">
        <f>J33*F33</f>
        <v>9.2</v>
      </c>
      <c r="L33" s="100">
        <f>H33*K33</f>
        <v>0</v>
      </c>
      <c r="N33" s="147"/>
    </row>
    <row r="34" spans="1:14" ht="16.5" thickBot="1">
      <c r="A34">
        <v>28</v>
      </c>
      <c r="B34" s="133" t="s">
        <v>80</v>
      </c>
      <c r="C34" s="91" t="s">
        <v>0</v>
      </c>
      <c r="D34" s="134">
        <v>40</v>
      </c>
      <c r="E34" s="163" t="s">
        <v>83</v>
      </c>
      <c r="F34" s="163">
        <v>21</v>
      </c>
      <c r="G34" s="169" t="s">
        <v>54</v>
      </c>
      <c r="H34" s="145">
        <f>I34/F34</f>
        <v>0</v>
      </c>
      <c r="I34" s="136">
        <v>0</v>
      </c>
      <c r="J34" s="137">
        <v>1</v>
      </c>
      <c r="K34" s="138">
        <f>J34*F34</f>
        <v>21</v>
      </c>
      <c r="L34" s="100">
        <f>H34*K34</f>
        <v>0</v>
      </c>
      <c r="N34" s="147"/>
    </row>
    <row r="35" spans="2:12" ht="48" customHeight="1" thickBot="1" thickTop="1">
      <c r="B35" s="108"/>
      <c r="C35" s="109"/>
      <c r="D35" s="109"/>
      <c r="E35" s="110"/>
      <c r="F35" s="110"/>
      <c r="G35" s="110"/>
      <c r="H35" s="110"/>
      <c r="I35" s="110"/>
      <c r="J35" s="205" t="s">
        <v>32</v>
      </c>
      <c r="K35" s="206"/>
      <c r="L35" s="111">
        <f>SUM(L7:L34)</f>
        <v>0</v>
      </c>
    </row>
    <row r="36" spans="2:11" ht="12.75">
      <c r="B36" s="3"/>
      <c r="C36" s="4"/>
      <c r="D36" s="4"/>
      <c r="E36" s="5"/>
      <c r="F36" s="5"/>
      <c r="G36" s="5"/>
      <c r="H36" s="5"/>
      <c r="I36" s="5"/>
      <c r="J36" s="5"/>
      <c r="K36" s="6"/>
    </row>
    <row r="37" spans="2:11" ht="13.5" thickBot="1">
      <c r="B37" s="3"/>
      <c r="C37" s="4"/>
      <c r="D37" s="4"/>
      <c r="E37" s="5"/>
      <c r="F37" s="5"/>
      <c r="G37" s="5"/>
      <c r="H37" s="5"/>
      <c r="I37" s="5"/>
      <c r="J37" s="5"/>
      <c r="K37" s="6"/>
    </row>
    <row r="38" spans="2:12" ht="42" customHeight="1" thickBot="1">
      <c r="B38" s="194" t="s">
        <v>60</v>
      </c>
      <c r="C38" s="195"/>
      <c r="D38" s="196"/>
      <c r="E38" s="234" t="s">
        <v>33</v>
      </c>
      <c r="F38" s="235"/>
      <c r="G38" s="235"/>
      <c r="H38" s="236"/>
      <c r="I38" s="207" t="s">
        <v>59</v>
      </c>
      <c r="J38" s="208"/>
      <c r="K38" s="208"/>
      <c r="L38" s="209"/>
    </row>
    <row r="39" spans="2:14" ht="39.75" customHeight="1" thickBot="1">
      <c r="B39" s="113" t="s">
        <v>6</v>
      </c>
      <c r="C39" s="197">
        <v>0</v>
      </c>
      <c r="D39" s="197"/>
      <c r="E39" s="200" t="s">
        <v>6</v>
      </c>
      <c r="F39" s="201"/>
      <c r="G39" s="202"/>
      <c r="H39" s="149">
        <v>30</v>
      </c>
      <c r="I39" s="200" t="s">
        <v>6</v>
      </c>
      <c r="J39" s="201"/>
      <c r="K39" s="202"/>
      <c r="L39" s="112">
        <f>C39*H39</f>
        <v>0</v>
      </c>
      <c r="N39" s="28"/>
    </row>
    <row r="40" spans="2:15" ht="54.75" customHeight="1" thickBot="1">
      <c r="B40" s="114" t="s">
        <v>7</v>
      </c>
      <c r="C40" s="198">
        <v>0</v>
      </c>
      <c r="D40" s="199"/>
      <c r="E40" s="173" t="s">
        <v>21</v>
      </c>
      <c r="F40" s="174"/>
      <c r="G40" s="175"/>
      <c r="H40" s="150">
        <v>10</v>
      </c>
      <c r="I40" s="173" t="s">
        <v>21</v>
      </c>
      <c r="J40" s="174"/>
      <c r="K40" s="175"/>
      <c r="L40" s="112">
        <f>C40*H40</f>
        <v>0</v>
      </c>
      <c r="N40" s="28"/>
      <c r="O40" s="30"/>
    </row>
    <row r="41" spans="2:15" ht="16.5" thickBot="1">
      <c r="B41" s="114" t="s">
        <v>82</v>
      </c>
      <c r="C41" s="198">
        <v>0</v>
      </c>
      <c r="D41" s="199"/>
      <c r="E41" s="173" t="s">
        <v>82</v>
      </c>
      <c r="F41" s="174"/>
      <c r="G41" s="175"/>
      <c r="H41" s="150">
        <v>2</v>
      </c>
      <c r="I41" s="173" t="s">
        <v>82</v>
      </c>
      <c r="J41" s="174"/>
      <c r="K41" s="175"/>
      <c r="L41" s="112">
        <f>C41*H41</f>
        <v>0</v>
      </c>
      <c r="N41" s="28"/>
      <c r="O41" s="30"/>
    </row>
    <row r="42" spans="2:15" ht="21" customHeight="1" thickBot="1">
      <c r="B42" s="122"/>
      <c r="C42" s="123"/>
      <c r="D42" s="123"/>
      <c r="E42" s="122"/>
      <c r="F42" s="122"/>
      <c r="G42" s="122"/>
      <c r="H42" s="124"/>
      <c r="I42" s="122"/>
      <c r="J42" s="122"/>
      <c r="K42" s="122"/>
      <c r="L42" s="123"/>
      <c r="N42" s="28"/>
      <c r="O42" s="30"/>
    </row>
    <row r="43" spans="2:15" ht="25.5" customHeight="1" thickBot="1">
      <c r="B43" s="118" t="s">
        <v>61</v>
      </c>
      <c r="C43" s="144">
        <v>0</v>
      </c>
      <c r="D43" s="128"/>
      <c r="E43" s="119"/>
      <c r="F43" s="119"/>
      <c r="G43" s="119"/>
      <c r="H43" s="119"/>
      <c r="I43" s="120"/>
      <c r="J43" s="121"/>
      <c r="K43" s="121"/>
      <c r="L43" s="112">
        <f>C43*'Příl. 2 smlouvy'!F65</f>
        <v>0</v>
      </c>
      <c r="N43" s="28"/>
      <c r="O43" s="30"/>
    </row>
    <row r="46" spans="3:11" s="14" customFormat="1" ht="15.75" thickBot="1">
      <c r="C46" s="13"/>
      <c r="D46" s="13"/>
      <c r="E46" s="13"/>
      <c r="F46" s="13"/>
      <c r="G46" s="13"/>
      <c r="H46" s="13"/>
      <c r="I46" s="13"/>
      <c r="J46" s="13"/>
      <c r="K46" s="13"/>
    </row>
    <row r="47" spans="2:12" s="14" customFormat="1" ht="15.75">
      <c r="B47" s="18"/>
      <c r="C47" s="13"/>
      <c r="D47" s="13"/>
      <c r="E47" s="13"/>
      <c r="F47" s="13"/>
      <c r="G47" s="13"/>
      <c r="H47" s="186" t="s">
        <v>34</v>
      </c>
      <c r="I47" s="187"/>
      <c r="J47" s="187"/>
      <c r="K47" s="188"/>
      <c r="L47" s="192">
        <f>'Příl. 2 smlouvy'!E65</f>
        <v>0</v>
      </c>
    </row>
    <row r="48" spans="3:12" s="14" customFormat="1" ht="15.75" thickBot="1">
      <c r="C48" s="13"/>
      <c r="D48" s="13"/>
      <c r="E48" s="13"/>
      <c r="F48" s="13"/>
      <c r="G48" s="13"/>
      <c r="H48" s="189"/>
      <c r="I48" s="190"/>
      <c r="J48" s="190"/>
      <c r="K48" s="191"/>
      <c r="L48" s="193"/>
    </row>
    <row r="49" spans="3:12" s="14" customFormat="1" ht="15.75" thickBot="1">
      <c r="C49" s="13"/>
      <c r="D49" s="13"/>
      <c r="E49" s="13"/>
      <c r="F49" s="13"/>
      <c r="G49" s="13"/>
      <c r="H49" s="22"/>
      <c r="I49" s="22"/>
      <c r="J49" s="22"/>
      <c r="K49" s="22"/>
      <c r="L49" s="31"/>
    </row>
    <row r="50" spans="3:12" s="14" customFormat="1" ht="15">
      <c r="C50" s="13"/>
      <c r="D50" s="13"/>
      <c r="E50" s="13"/>
      <c r="F50" s="13"/>
      <c r="G50" s="13"/>
      <c r="H50" s="225" t="s">
        <v>35</v>
      </c>
      <c r="I50" s="226"/>
      <c r="J50" s="226"/>
      <c r="K50" s="227"/>
      <c r="L50" s="228">
        <f>C54+C55+C56</f>
        <v>0</v>
      </c>
    </row>
    <row r="51" spans="3:12" s="14" customFormat="1" ht="25.5" customHeight="1" thickBot="1">
      <c r="C51" s="13"/>
      <c r="D51" s="13"/>
      <c r="E51" s="13"/>
      <c r="F51" s="13"/>
      <c r="G51" s="13"/>
      <c r="H51" s="229"/>
      <c r="I51" s="230"/>
      <c r="J51" s="230"/>
      <c r="K51" s="231"/>
      <c r="L51" s="232"/>
    </row>
    <row r="52" spans="2:11" s="14" customFormat="1" ht="16.5" thickBot="1">
      <c r="B52" s="15"/>
      <c r="C52" s="13"/>
      <c r="D52" s="13"/>
      <c r="E52" s="13"/>
      <c r="F52" s="13"/>
      <c r="G52" s="13"/>
      <c r="H52" s="13"/>
      <c r="I52" s="13"/>
      <c r="J52" s="13"/>
      <c r="K52" s="13"/>
    </row>
    <row r="53" spans="2:12" s="14" customFormat="1" ht="15.75" thickBot="1">
      <c r="B53" s="233" t="s">
        <v>62</v>
      </c>
      <c r="C53" s="125" t="s">
        <v>63</v>
      </c>
      <c r="D53" s="13"/>
      <c r="E53" s="13"/>
      <c r="F53" s="13"/>
      <c r="G53" s="13"/>
      <c r="H53" s="186" t="s">
        <v>36</v>
      </c>
      <c r="I53" s="187"/>
      <c r="J53" s="187"/>
      <c r="K53" s="188"/>
      <c r="L53" s="192">
        <f>L50*'Příl. 2 smlouvy'!F65</f>
        <v>0</v>
      </c>
    </row>
    <row r="54" spans="2:12" s="14" customFormat="1" ht="15.75" thickBot="1">
      <c r="B54" s="126" t="s">
        <v>64</v>
      </c>
      <c r="C54" s="155">
        <v>0</v>
      </c>
      <c r="D54" s="32"/>
      <c r="E54" s="32"/>
      <c r="F54" s="13"/>
      <c r="G54" s="13"/>
      <c r="H54" s="189"/>
      <c r="I54" s="190"/>
      <c r="J54" s="190"/>
      <c r="K54" s="191"/>
      <c r="L54" s="193"/>
    </row>
    <row r="55" spans="2:11" s="14" customFormat="1" ht="15.75" thickBot="1">
      <c r="B55" s="127" t="s">
        <v>65</v>
      </c>
      <c r="C55" s="156">
        <v>0</v>
      </c>
      <c r="D55" s="13"/>
      <c r="E55" s="13"/>
      <c r="F55" s="13"/>
      <c r="G55" s="13"/>
      <c r="H55" s="13"/>
      <c r="I55" s="13"/>
      <c r="J55" s="13"/>
      <c r="K55" s="13"/>
    </row>
    <row r="56" spans="2:12" s="14" customFormat="1" ht="15" customHeight="1" thickBot="1">
      <c r="B56" s="170" t="s">
        <v>66</v>
      </c>
      <c r="C56" s="171">
        <v>0</v>
      </c>
      <c r="D56" s="13"/>
      <c r="E56" s="13"/>
      <c r="F56" s="13"/>
      <c r="G56" s="13"/>
      <c r="H56" s="178" t="s">
        <v>37</v>
      </c>
      <c r="I56" s="179"/>
      <c r="J56" s="179"/>
      <c r="K56" s="180"/>
      <c r="L56" s="184">
        <f>L35+L39+L40+L41+L47+L53</f>
        <v>0</v>
      </c>
    </row>
    <row r="57" spans="2:12" s="14" customFormat="1" ht="15.75" thickBot="1">
      <c r="B57" s="13"/>
      <c r="C57" s="13"/>
      <c r="D57" s="13"/>
      <c r="E57" s="13"/>
      <c r="F57" s="13"/>
      <c r="G57" s="13"/>
      <c r="H57" s="181"/>
      <c r="I57" s="182"/>
      <c r="J57" s="182"/>
      <c r="K57" s="183"/>
      <c r="L57" s="185"/>
    </row>
    <row r="58" spans="2:11" s="14" customFormat="1" ht="15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 s="14" customFormat="1" ht="15.75">
      <c r="B59" s="16"/>
      <c r="C59" s="13"/>
      <c r="D59" s="13"/>
      <c r="E59" s="13"/>
      <c r="F59" s="13"/>
      <c r="G59" s="13"/>
      <c r="H59" s="13"/>
      <c r="I59" s="13"/>
      <c r="J59" s="13"/>
      <c r="K59" s="13"/>
    </row>
    <row r="60" spans="2:11" s="14" customFormat="1" ht="15.75">
      <c r="B60" s="16"/>
      <c r="C60" s="13"/>
      <c r="D60" s="13"/>
      <c r="E60" s="13"/>
      <c r="F60" s="13"/>
      <c r="G60" s="13"/>
      <c r="H60" s="13"/>
      <c r="I60" s="13"/>
      <c r="J60" s="13"/>
      <c r="K60" s="13"/>
    </row>
    <row r="61" spans="2:11" s="14" customFormat="1" ht="15.75">
      <c r="B61" s="16"/>
      <c r="C61" s="13"/>
      <c r="D61" s="13"/>
      <c r="E61" s="13"/>
      <c r="F61" s="13"/>
      <c r="G61" s="13"/>
      <c r="H61" s="13"/>
      <c r="I61" s="13"/>
      <c r="J61" s="13"/>
      <c r="K61" s="13"/>
    </row>
    <row r="62" spans="2:11" s="14" customFormat="1" ht="15.75">
      <c r="B62" s="16"/>
      <c r="C62" s="13"/>
      <c r="D62" s="13"/>
      <c r="E62" s="13"/>
      <c r="F62" s="13"/>
      <c r="G62" s="13"/>
      <c r="H62" s="13"/>
      <c r="I62" s="13"/>
      <c r="J62" s="13"/>
      <c r="K62" s="13"/>
    </row>
    <row r="63" spans="2:11" s="14" customFormat="1" ht="15.75">
      <c r="B63" s="16"/>
      <c r="C63" s="13"/>
      <c r="D63" s="13"/>
      <c r="E63" s="13"/>
      <c r="F63" s="13"/>
      <c r="G63" s="13"/>
      <c r="H63" s="13"/>
      <c r="I63" s="13"/>
      <c r="J63" s="13"/>
      <c r="K63" s="13"/>
    </row>
    <row r="64" spans="2:11" s="14" customFormat="1" ht="15.75">
      <c r="B64" s="16"/>
      <c r="C64" s="13"/>
      <c r="D64" s="13"/>
      <c r="E64" s="13"/>
      <c r="F64" s="13"/>
      <c r="G64" s="13"/>
      <c r="H64" s="13"/>
      <c r="I64" s="13"/>
      <c r="J64" s="13"/>
      <c r="K64" s="13"/>
    </row>
    <row r="65" spans="2:11" s="14" customFormat="1" ht="15.75">
      <c r="B65" s="16"/>
      <c r="C65" s="13"/>
      <c r="D65" s="13"/>
      <c r="E65" s="13"/>
      <c r="F65" s="13"/>
      <c r="G65" s="13"/>
      <c r="H65" s="13"/>
      <c r="I65" s="13"/>
      <c r="J65" s="13"/>
      <c r="K65" s="13"/>
    </row>
    <row r="66" spans="2:12" s="14" customFormat="1" ht="16.5" thickBot="1">
      <c r="B66" s="17"/>
      <c r="C66" s="13"/>
      <c r="D66" s="13"/>
      <c r="E66" s="13"/>
      <c r="F66" s="13"/>
      <c r="G66" s="13"/>
      <c r="H66" s="176"/>
      <c r="I66" s="176"/>
      <c r="J66" s="176"/>
      <c r="K66" s="176"/>
      <c r="L66" s="176"/>
    </row>
    <row r="67" spans="2:12" s="14" customFormat="1" ht="15.75">
      <c r="B67" s="17"/>
      <c r="C67" s="13"/>
      <c r="D67" s="13"/>
      <c r="E67" s="13"/>
      <c r="F67" s="13"/>
      <c r="G67" s="13"/>
      <c r="H67" s="177" t="s">
        <v>84</v>
      </c>
      <c r="I67" s="177"/>
      <c r="J67" s="177"/>
      <c r="K67" s="177"/>
      <c r="L67" s="177"/>
    </row>
    <row r="68" spans="2:11" s="14" customFormat="1" ht="15.75">
      <c r="B68" s="16"/>
      <c r="C68" s="13"/>
      <c r="D68" s="13"/>
      <c r="E68" s="13"/>
      <c r="F68" s="13"/>
      <c r="G68" s="13"/>
      <c r="H68" s="13"/>
      <c r="I68" s="13"/>
      <c r="J68" s="13"/>
      <c r="K68" s="13"/>
    </row>
    <row r="69" spans="2:11" s="14" customFormat="1" ht="15.75">
      <c r="B69" s="16"/>
      <c r="C69" s="13"/>
      <c r="D69" s="13"/>
      <c r="E69" s="13"/>
      <c r="F69" s="13"/>
      <c r="G69" s="13"/>
      <c r="H69" s="13"/>
      <c r="I69" s="13"/>
      <c r="J69" s="13"/>
      <c r="K69" s="13"/>
    </row>
    <row r="70" spans="2:11" s="14" customFormat="1" ht="15.75">
      <c r="B70" s="16"/>
      <c r="C70" s="13"/>
      <c r="D70" s="13"/>
      <c r="E70" s="13"/>
      <c r="F70" s="13"/>
      <c r="G70" s="13"/>
      <c r="H70" s="13"/>
      <c r="I70" s="13"/>
      <c r="J70" s="13"/>
      <c r="K70" s="13"/>
    </row>
    <row r="71" ht="15.75">
      <c r="B71" s="17"/>
    </row>
    <row r="72" ht="15.75">
      <c r="B72" s="17"/>
    </row>
    <row r="73" ht="15.75">
      <c r="B73" s="17"/>
    </row>
    <row r="74" ht="15.75">
      <c r="B74" s="17"/>
    </row>
  </sheetData>
  <sheetProtection/>
  <mergeCells count="25">
    <mergeCell ref="E41:G41"/>
    <mergeCell ref="C41:D41"/>
    <mergeCell ref="G3:K3"/>
    <mergeCell ref="J35:K35"/>
    <mergeCell ref="I40:K40"/>
    <mergeCell ref="L47:L48"/>
    <mergeCell ref="H50:K51"/>
    <mergeCell ref="L50:L51"/>
    <mergeCell ref="I38:L38"/>
    <mergeCell ref="I39:K39"/>
    <mergeCell ref="E40:G40"/>
    <mergeCell ref="B4:C4"/>
    <mergeCell ref="B38:D38"/>
    <mergeCell ref="C39:D39"/>
    <mergeCell ref="C40:D40"/>
    <mergeCell ref="E38:H38"/>
    <mergeCell ref="E39:G39"/>
    <mergeCell ref="I41:K41"/>
    <mergeCell ref="H66:L66"/>
    <mergeCell ref="H67:L67"/>
    <mergeCell ref="H56:K57"/>
    <mergeCell ref="L56:L57"/>
    <mergeCell ref="H53:K54"/>
    <mergeCell ref="H47:K48"/>
    <mergeCell ref="L53:L54"/>
  </mergeCells>
  <printOptions/>
  <pageMargins left="0.25" right="0.25" top="0.75" bottom="0.75" header="0.3" footer="0.3"/>
  <pageSetup fitToHeight="0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71"/>
  <sheetViews>
    <sheetView showGridLines="0" zoomScale="85" zoomScaleNormal="85" zoomScalePageLayoutView="0" workbookViewId="0" topLeftCell="A1">
      <selection activeCell="C10" sqref="C10"/>
    </sheetView>
  </sheetViews>
  <sheetFormatPr defaultColWidth="9.140625" defaultRowHeight="12.75"/>
  <cols>
    <col min="1" max="1" width="30.7109375" style="0" customWidth="1"/>
    <col min="2" max="2" width="16.8515625" style="0" customWidth="1"/>
    <col min="3" max="3" width="14.57421875" style="0" customWidth="1"/>
    <col min="4" max="4" width="15.140625" style="0" customWidth="1"/>
    <col min="5" max="5" width="21.00390625" style="0" customWidth="1"/>
    <col min="6" max="6" width="22.00390625" style="0" customWidth="1"/>
    <col min="7" max="7" width="14.57421875" style="27" customWidth="1"/>
    <col min="8" max="8" width="18.57421875" style="27" customWidth="1"/>
  </cols>
  <sheetData>
    <row r="1" spans="1:8" ht="28.5" customHeight="1">
      <c r="A1" s="84" t="s">
        <v>4</v>
      </c>
      <c r="B1" s="10" t="s">
        <v>22</v>
      </c>
      <c r="C1" s="1"/>
      <c r="D1" s="5"/>
      <c r="E1" s="5"/>
      <c r="F1" s="5"/>
      <c r="G1" s="6"/>
      <c r="H1" s="6"/>
    </row>
    <row r="2" spans="1:8" ht="13.5" thickBot="1">
      <c r="A2" s="8" t="s">
        <v>2</v>
      </c>
      <c r="B2" s="7"/>
      <c r="C2" s="8"/>
      <c r="D2" s="5"/>
      <c r="E2" s="5"/>
      <c r="F2" s="5"/>
      <c r="G2" s="6"/>
      <c r="H2" s="6"/>
    </row>
    <row r="3" spans="1:8" ht="14.25" customHeight="1" thickBot="1">
      <c r="A3" s="219" t="s">
        <v>5</v>
      </c>
      <c r="B3" s="220"/>
      <c r="C3" s="8"/>
      <c r="D3" s="5"/>
      <c r="E3" s="5"/>
      <c r="F3" s="5"/>
      <c r="G3" s="6"/>
      <c r="H3" s="6"/>
    </row>
    <row r="4" spans="2:8" ht="13.5" thickBot="1">
      <c r="B4" s="2"/>
      <c r="C4" s="2"/>
      <c r="D4" s="2"/>
      <c r="E4" s="2"/>
      <c r="F4" s="2"/>
      <c r="G4" s="6"/>
      <c r="H4" s="6"/>
    </row>
    <row r="5" spans="1:8" ht="77.25" customHeight="1" thickBot="1">
      <c r="A5" s="148" t="s">
        <v>30</v>
      </c>
      <c r="B5" s="238" t="s">
        <v>41</v>
      </c>
      <c r="C5" s="238" t="s">
        <v>40</v>
      </c>
      <c r="D5" s="240" t="s">
        <v>72</v>
      </c>
      <c r="E5" s="240" t="s">
        <v>38</v>
      </c>
      <c r="F5" s="241" t="s">
        <v>39</v>
      </c>
      <c r="G5" s="22"/>
      <c r="H5" s="22"/>
    </row>
    <row r="6" spans="1:8" ht="23.25" customHeight="1" thickTop="1">
      <c r="A6" s="34" t="s">
        <v>10</v>
      </c>
      <c r="B6" s="35" t="s">
        <v>9</v>
      </c>
      <c r="C6" s="36">
        <v>2</v>
      </c>
      <c r="D6" s="37">
        <v>0</v>
      </c>
      <c r="E6" s="38">
        <f>C6*D6*730</f>
        <v>0</v>
      </c>
      <c r="F6" s="39"/>
      <c r="G6" s="23"/>
      <c r="H6" s="6"/>
    </row>
    <row r="7" spans="1:8" ht="31.5" customHeight="1" thickBot="1">
      <c r="A7" s="214" t="s">
        <v>7</v>
      </c>
      <c r="B7" s="215"/>
      <c r="C7" s="50">
        <v>1</v>
      </c>
      <c r="D7" s="41"/>
      <c r="E7" s="42"/>
      <c r="F7" s="51">
        <v>2</v>
      </c>
      <c r="G7" s="23"/>
      <c r="H7" s="21"/>
    </row>
    <row r="8" spans="1:8" ht="21.75" customHeight="1" thickBot="1" thickTop="1">
      <c r="A8" s="212" t="s">
        <v>81</v>
      </c>
      <c r="B8" s="213"/>
      <c r="C8" s="50">
        <v>1</v>
      </c>
      <c r="D8" s="41"/>
      <c r="E8" s="42"/>
      <c r="F8" s="43">
        <v>2</v>
      </c>
      <c r="G8" s="23"/>
      <c r="H8" s="21"/>
    </row>
    <row r="9" spans="1:8" ht="17.25" customHeight="1" thickTop="1">
      <c r="A9" s="34" t="s">
        <v>10</v>
      </c>
      <c r="B9" s="35" t="s">
        <v>8</v>
      </c>
      <c r="C9" s="36">
        <v>1</v>
      </c>
      <c r="D9" s="37">
        <v>0</v>
      </c>
      <c r="E9" s="38">
        <f>C9*D9*730</f>
        <v>0</v>
      </c>
      <c r="F9" s="39"/>
      <c r="G9" s="23"/>
      <c r="H9" s="6"/>
    </row>
    <row r="10" spans="1:8" ht="20.25" customHeight="1" thickBot="1">
      <c r="A10" s="210" t="s">
        <v>6</v>
      </c>
      <c r="B10" s="211"/>
      <c r="C10" s="40"/>
      <c r="D10" s="44"/>
      <c r="E10" s="45"/>
      <c r="F10" s="43">
        <v>2</v>
      </c>
      <c r="G10" s="23"/>
      <c r="H10" s="21"/>
    </row>
    <row r="11" spans="1:8" ht="20.25" customHeight="1" thickTop="1">
      <c r="A11" s="159" t="s">
        <v>78</v>
      </c>
      <c r="B11" s="160" t="s">
        <v>9</v>
      </c>
      <c r="C11" s="75">
        <v>1</v>
      </c>
      <c r="D11" s="161">
        <v>0</v>
      </c>
      <c r="E11" s="77">
        <f>C11*D11*730</f>
        <v>0</v>
      </c>
      <c r="F11" s="39"/>
      <c r="G11"/>
      <c r="H11"/>
    </row>
    <row r="12" spans="1:8" ht="21.75" customHeight="1" thickBot="1">
      <c r="A12" s="210" t="s">
        <v>6</v>
      </c>
      <c r="B12" s="221"/>
      <c r="C12" s="162"/>
      <c r="D12" s="157"/>
      <c r="E12" s="158"/>
      <c r="F12" s="43">
        <v>2</v>
      </c>
      <c r="G12"/>
      <c r="H12"/>
    </row>
    <row r="13" spans="1:8" ht="20.25" customHeight="1" thickTop="1">
      <c r="A13" s="34" t="s">
        <v>11</v>
      </c>
      <c r="B13" s="35" t="s">
        <v>8</v>
      </c>
      <c r="C13" s="46">
        <v>3</v>
      </c>
      <c r="D13" s="37">
        <v>0</v>
      </c>
      <c r="E13" s="38">
        <f>C13*D13*730</f>
        <v>0</v>
      </c>
      <c r="F13" s="39"/>
      <c r="G13" s="23"/>
      <c r="H13" s="6"/>
    </row>
    <row r="14" spans="1:8" ht="21.75" customHeight="1" thickBot="1">
      <c r="A14" s="210" t="s">
        <v>6</v>
      </c>
      <c r="B14" s="211"/>
      <c r="C14" s="40"/>
      <c r="D14" s="47"/>
      <c r="E14" s="42"/>
      <c r="F14" s="48">
        <v>2</v>
      </c>
      <c r="G14" s="23"/>
      <c r="H14" s="21"/>
    </row>
    <row r="15" spans="1:8" ht="20.25" customHeight="1" thickTop="1">
      <c r="A15" s="34" t="s">
        <v>12</v>
      </c>
      <c r="B15" s="35" t="s">
        <v>9</v>
      </c>
      <c r="C15" s="36">
        <v>1</v>
      </c>
      <c r="D15" s="37">
        <v>0</v>
      </c>
      <c r="E15" s="38">
        <f>C15*D15*730</f>
        <v>0</v>
      </c>
      <c r="F15" s="49"/>
      <c r="G15" s="23"/>
      <c r="H15" s="6"/>
    </row>
    <row r="16" spans="1:8" ht="33" customHeight="1" thickBot="1">
      <c r="A16" s="214" t="s">
        <v>7</v>
      </c>
      <c r="B16" s="215"/>
      <c r="C16" s="50"/>
      <c r="D16" s="47"/>
      <c r="E16" s="42"/>
      <c r="F16" s="51">
        <v>2</v>
      </c>
      <c r="G16" s="23"/>
      <c r="H16" s="21"/>
    </row>
    <row r="17" spans="1:8" ht="21.75" customHeight="1" thickTop="1">
      <c r="A17" s="34" t="s">
        <v>13</v>
      </c>
      <c r="B17" s="35" t="s">
        <v>9</v>
      </c>
      <c r="C17" s="36">
        <v>4</v>
      </c>
      <c r="D17" s="37">
        <v>0</v>
      </c>
      <c r="E17" s="38">
        <f>C17*D17*730</f>
        <v>0</v>
      </c>
      <c r="F17" s="49"/>
      <c r="G17" s="23"/>
      <c r="H17" s="6"/>
    </row>
    <row r="18" spans="1:8" ht="25.5" customHeight="1" thickBot="1">
      <c r="A18" s="210" t="s">
        <v>6</v>
      </c>
      <c r="B18" s="211"/>
      <c r="C18" s="50"/>
      <c r="D18" s="47"/>
      <c r="E18" s="42"/>
      <c r="F18" s="51">
        <v>9</v>
      </c>
      <c r="G18" s="23"/>
      <c r="H18" s="21"/>
    </row>
    <row r="19" spans="1:8" ht="19.5" customHeight="1" thickTop="1">
      <c r="A19" s="34" t="s">
        <v>13</v>
      </c>
      <c r="B19" s="35" t="s">
        <v>8</v>
      </c>
      <c r="C19" s="52">
        <v>5</v>
      </c>
      <c r="D19" s="37">
        <v>0</v>
      </c>
      <c r="E19" s="38">
        <f>C19*D19*730</f>
        <v>0</v>
      </c>
      <c r="F19" s="49"/>
      <c r="G19" s="23"/>
      <c r="H19" s="6"/>
    </row>
    <row r="20" spans="1:8" ht="28.5" customHeight="1" thickBot="1">
      <c r="A20" s="210" t="s">
        <v>6</v>
      </c>
      <c r="B20" s="211"/>
      <c r="C20" s="53"/>
      <c r="D20" s="54"/>
      <c r="E20" s="45"/>
      <c r="F20" s="43">
        <v>6</v>
      </c>
      <c r="G20" s="23"/>
      <c r="H20" s="21"/>
    </row>
    <row r="21" spans="1:8" ht="18" customHeight="1" thickTop="1">
      <c r="A21" s="34" t="s">
        <v>14</v>
      </c>
      <c r="B21" s="35" t="s">
        <v>9</v>
      </c>
      <c r="C21" s="36">
        <v>5</v>
      </c>
      <c r="D21" s="37">
        <v>0</v>
      </c>
      <c r="E21" s="38">
        <f>C21*D21*730</f>
        <v>0</v>
      </c>
      <c r="F21" s="39"/>
      <c r="G21" s="23"/>
      <c r="H21" s="6"/>
    </row>
    <row r="22" spans="1:8" ht="36.75" customHeight="1">
      <c r="A22" s="222" t="s">
        <v>6</v>
      </c>
      <c r="B22" s="223"/>
      <c r="C22" s="55">
        <v>1</v>
      </c>
      <c r="D22" s="56"/>
      <c r="E22" s="57"/>
      <c r="F22" s="58">
        <v>3</v>
      </c>
      <c r="G22" s="23"/>
      <c r="H22" s="21"/>
    </row>
    <row r="23" spans="1:8" ht="42.75" customHeight="1" thickBot="1">
      <c r="A23" s="217" t="s">
        <v>7</v>
      </c>
      <c r="B23" s="218"/>
      <c r="C23" s="50">
        <v>4</v>
      </c>
      <c r="D23" s="47"/>
      <c r="E23" s="42"/>
      <c r="F23" s="59">
        <v>13</v>
      </c>
      <c r="G23" s="23"/>
      <c r="H23" s="21"/>
    </row>
    <row r="24" spans="1:8" ht="27" customHeight="1" thickTop="1">
      <c r="A24" s="34" t="s">
        <v>14</v>
      </c>
      <c r="B24" s="35" t="s">
        <v>8</v>
      </c>
      <c r="C24" s="36">
        <v>1</v>
      </c>
      <c r="D24" s="37">
        <v>0</v>
      </c>
      <c r="E24" s="38">
        <f>C24*D24*730</f>
        <v>0</v>
      </c>
      <c r="F24" s="49"/>
      <c r="G24" s="23"/>
      <c r="H24" s="6"/>
    </row>
    <row r="25" spans="1:8" ht="21.75" customHeight="1" thickBot="1">
      <c r="A25" s="212" t="s">
        <v>6</v>
      </c>
      <c r="B25" s="213"/>
      <c r="C25" s="40"/>
      <c r="D25" s="60"/>
      <c r="E25" s="61"/>
      <c r="F25" s="58">
        <v>2</v>
      </c>
      <c r="G25" s="23"/>
      <c r="H25" s="21"/>
    </row>
    <row r="26" spans="1:8" ht="41.25" customHeight="1" thickTop="1">
      <c r="A26" s="129" t="s">
        <v>68</v>
      </c>
      <c r="B26" s="35" t="s">
        <v>8</v>
      </c>
      <c r="C26" s="36">
        <v>1</v>
      </c>
      <c r="D26" s="37">
        <v>0</v>
      </c>
      <c r="E26" s="38">
        <f>C26*D26*730</f>
        <v>0</v>
      </c>
      <c r="F26" s="39"/>
      <c r="G26" s="23"/>
      <c r="H26" s="6"/>
    </row>
    <row r="27" spans="1:8" ht="21.75" customHeight="1" thickBot="1">
      <c r="A27" s="210" t="s">
        <v>6</v>
      </c>
      <c r="B27" s="211"/>
      <c r="C27" s="40"/>
      <c r="D27" s="60"/>
      <c r="E27" s="61"/>
      <c r="F27" s="59">
        <v>1</v>
      </c>
      <c r="G27" s="23"/>
      <c r="H27" s="21"/>
    </row>
    <row r="28" spans="1:8" ht="37.5" customHeight="1" thickTop="1">
      <c r="A28" s="129" t="s">
        <v>69</v>
      </c>
      <c r="B28" s="35" t="s">
        <v>8</v>
      </c>
      <c r="C28" s="36">
        <v>1</v>
      </c>
      <c r="D28" s="37">
        <v>0</v>
      </c>
      <c r="E28" s="38">
        <f>C28*D28*730</f>
        <v>0</v>
      </c>
      <c r="F28" s="49"/>
      <c r="G28" s="23"/>
      <c r="H28" s="6"/>
    </row>
    <row r="29" spans="1:8" ht="33.75" customHeight="1" thickBot="1">
      <c r="A29" s="217" t="s">
        <v>7</v>
      </c>
      <c r="B29" s="218"/>
      <c r="C29" s="40"/>
      <c r="D29" s="62"/>
      <c r="E29" s="63"/>
      <c r="F29" s="64">
        <v>1</v>
      </c>
      <c r="G29" s="23"/>
      <c r="H29" s="21"/>
    </row>
    <row r="30" spans="1:8" ht="38.25" customHeight="1" thickTop="1">
      <c r="A30" s="129" t="s">
        <v>70</v>
      </c>
      <c r="B30" s="35" t="s">
        <v>8</v>
      </c>
      <c r="C30" s="52">
        <v>1</v>
      </c>
      <c r="D30" s="37">
        <v>0</v>
      </c>
      <c r="E30" s="38">
        <f>C30*D30*730</f>
        <v>0</v>
      </c>
      <c r="F30" s="39"/>
      <c r="G30" s="23"/>
      <c r="H30" s="6"/>
    </row>
    <row r="31" spans="1:8" ht="28.5" customHeight="1" thickBot="1">
      <c r="A31" s="212" t="s">
        <v>6</v>
      </c>
      <c r="B31" s="213"/>
      <c r="C31" s="40"/>
      <c r="D31" s="60"/>
      <c r="E31" s="61"/>
      <c r="F31" s="59">
        <v>1</v>
      </c>
      <c r="G31" s="23"/>
      <c r="H31" s="21"/>
    </row>
    <row r="32" spans="1:8" ht="35.25" customHeight="1" thickTop="1">
      <c r="A32" s="129" t="s">
        <v>71</v>
      </c>
      <c r="B32" s="35" t="s">
        <v>8</v>
      </c>
      <c r="C32" s="52">
        <v>1</v>
      </c>
      <c r="D32" s="37">
        <v>0</v>
      </c>
      <c r="E32" s="38">
        <f>C32*D32*730</f>
        <v>0</v>
      </c>
      <c r="F32" s="49"/>
      <c r="G32" s="23"/>
      <c r="H32" s="6"/>
    </row>
    <row r="33" spans="1:8" ht="22.5" customHeight="1" thickBot="1">
      <c r="A33" s="212" t="s">
        <v>6</v>
      </c>
      <c r="B33" s="213"/>
      <c r="C33" s="40"/>
      <c r="D33" s="60"/>
      <c r="E33" s="61"/>
      <c r="F33" s="64">
        <v>1</v>
      </c>
      <c r="G33" s="23"/>
      <c r="H33" s="21"/>
    </row>
    <row r="34" spans="1:8" ht="38.25" customHeight="1" thickTop="1">
      <c r="A34" s="129" t="s">
        <v>15</v>
      </c>
      <c r="B34" s="35" t="s">
        <v>8</v>
      </c>
      <c r="C34" s="36">
        <v>1</v>
      </c>
      <c r="D34" s="37">
        <v>0</v>
      </c>
      <c r="E34" s="38">
        <f>C34*D34*730</f>
        <v>0</v>
      </c>
      <c r="F34" s="39"/>
      <c r="G34" s="23"/>
      <c r="H34" s="6"/>
    </row>
    <row r="35" spans="1:8" s="11" customFormat="1" ht="24.75" customHeight="1" thickBot="1">
      <c r="A35" s="210" t="s">
        <v>6</v>
      </c>
      <c r="B35" s="211"/>
      <c r="C35" s="40"/>
      <c r="D35" s="60"/>
      <c r="E35" s="61"/>
      <c r="F35" s="59">
        <v>3</v>
      </c>
      <c r="G35" s="23"/>
      <c r="H35" s="21"/>
    </row>
    <row r="36" spans="1:8" s="11" customFormat="1" ht="36" customHeight="1" thickTop="1">
      <c r="A36" s="129" t="s">
        <v>15</v>
      </c>
      <c r="B36" s="35" t="s">
        <v>9</v>
      </c>
      <c r="C36" s="36">
        <v>1</v>
      </c>
      <c r="D36" s="37">
        <v>0</v>
      </c>
      <c r="E36" s="38">
        <f>C36*D36*730</f>
        <v>0</v>
      </c>
      <c r="F36" s="39"/>
      <c r="G36" s="23"/>
      <c r="H36" s="21"/>
    </row>
    <row r="37" spans="1:8" s="11" customFormat="1" ht="33" customHeight="1" thickBot="1">
      <c r="A37" s="217" t="s">
        <v>7</v>
      </c>
      <c r="B37" s="218"/>
      <c r="C37" s="40"/>
      <c r="D37" s="60"/>
      <c r="E37" s="61"/>
      <c r="F37" s="59">
        <v>1</v>
      </c>
      <c r="G37" s="23"/>
      <c r="H37" s="21"/>
    </row>
    <row r="38" spans="1:8" ht="23.25" customHeight="1" thickTop="1">
      <c r="A38" s="129" t="s">
        <v>77</v>
      </c>
      <c r="B38" s="35" t="s">
        <v>8</v>
      </c>
      <c r="C38" s="52">
        <v>1</v>
      </c>
      <c r="D38" s="37">
        <v>0</v>
      </c>
      <c r="E38" s="38">
        <f>C38*D38*730</f>
        <v>0</v>
      </c>
      <c r="F38" s="49"/>
      <c r="G38" s="23"/>
      <c r="H38" s="6"/>
    </row>
    <row r="39" spans="1:8" ht="19.5" customHeight="1" thickBot="1">
      <c r="A39" s="210" t="s">
        <v>6</v>
      </c>
      <c r="B39" s="211"/>
      <c r="C39" s="40"/>
      <c r="D39" s="65"/>
      <c r="E39" s="66"/>
      <c r="F39" s="51">
        <v>2</v>
      </c>
      <c r="G39" s="23"/>
      <c r="H39" s="21"/>
    </row>
    <row r="40" spans="1:8" ht="23.25" customHeight="1" thickTop="1">
      <c r="A40" s="34" t="s">
        <v>16</v>
      </c>
      <c r="B40" s="35" t="s">
        <v>9</v>
      </c>
      <c r="C40" s="36">
        <v>2</v>
      </c>
      <c r="D40" s="37">
        <v>0</v>
      </c>
      <c r="E40" s="38">
        <f>C40*D40*730</f>
        <v>0</v>
      </c>
      <c r="F40" s="49"/>
      <c r="G40" s="23"/>
      <c r="H40" s="6"/>
    </row>
    <row r="41" spans="1:8" ht="37.5" customHeight="1" thickBot="1">
      <c r="A41" s="214" t="s">
        <v>7</v>
      </c>
      <c r="B41" s="215"/>
      <c r="C41" s="40"/>
      <c r="D41" s="65"/>
      <c r="E41" s="66"/>
      <c r="F41" s="51">
        <v>2</v>
      </c>
      <c r="G41" s="23"/>
      <c r="H41" s="21"/>
    </row>
    <row r="42" spans="1:8" ht="18.75" customHeight="1" thickTop="1">
      <c r="A42" s="34" t="s">
        <v>17</v>
      </c>
      <c r="B42" s="35" t="s">
        <v>8</v>
      </c>
      <c r="C42" s="52">
        <v>1</v>
      </c>
      <c r="D42" s="37">
        <v>0</v>
      </c>
      <c r="E42" s="38">
        <f>C42*D42*730</f>
        <v>0</v>
      </c>
      <c r="F42" s="49"/>
      <c r="G42" s="23"/>
      <c r="H42" s="6"/>
    </row>
    <row r="43" spans="1:8" ht="26.25" customHeight="1" thickBot="1">
      <c r="A43" s="210" t="s">
        <v>6</v>
      </c>
      <c r="B43" s="211"/>
      <c r="C43" s="40"/>
      <c r="D43" s="65"/>
      <c r="E43" s="66"/>
      <c r="F43" s="51">
        <v>1</v>
      </c>
      <c r="G43" s="23"/>
      <c r="H43" s="21"/>
    </row>
    <row r="44" spans="1:8" ht="18" customHeight="1" thickTop="1">
      <c r="A44" s="34" t="s">
        <v>18</v>
      </c>
      <c r="B44" s="35" t="s">
        <v>9</v>
      </c>
      <c r="C44" s="36">
        <v>1</v>
      </c>
      <c r="D44" s="37">
        <v>0</v>
      </c>
      <c r="E44" s="38">
        <f>C44*D44*730</f>
        <v>0</v>
      </c>
      <c r="F44" s="49"/>
      <c r="G44" s="23"/>
      <c r="H44" s="23"/>
    </row>
    <row r="45" spans="1:8" ht="24" customHeight="1" thickBot="1">
      <c r="A45" s="210" t="s">
        <v>6</v>
      </c>
      <c r="B45" s="211"/>
      <c r="C45" s="40"/>
      <c r="D45" s="65"/>
      <c r="E45" s="66"/>
      <c r="F45" s="51">
        <v>1</v>
      </c>
      <c r="G45" s="23"/>
      <c r="H45" s="21"/>
    </row>
    <row r="46" spans="1:8" ht="18" customHeight="1" thickTop="1">
      <c r="A46" s="34" t="s">
        <v>19</v>
      </c>
      <c r="B46" s="35" t="s">
        <v>9</v>
      </c>
      <c r="C46" s="36">
        <v>4</v>
      </c>
      <c r="D46" s="37">
        <v>0</v>
      </c>
      <c r="E46" s="38">
        <f>C46*D46*730</f>
        <v>0</v>
      </c>
      <c r="F46" s="49"/>
      <c r="G46" s="23"/>
      <c r="H46" s="23"/>
    </row>
    <row r="47" spans="1:8" ht="28.5" customHeight="1">
      <c r="A47" s="222" t="s">
        <v>6</v>
      </c>
      <c r="B47" s="223"/>
      <c r="C47" s="55">
        <v>3</v>
      </c>
      <c r="D47" s="67"/>
      <c r="E47" s="68"/>
      <c r="F47" s="69">
        <v>2</v>
      </c>
      <c r="G47" s="23"/>
      <c r="H47" s="21"/>
    </row>
    <row r="48" spans="1:8" ht="45" customHeight="1" thickBot="1">
      <c r="A48" s="214" t="s">
        <v>7</v>
      </c>
      <c r="B48" s="215"/>
      <c r="C48" s="50">
        <v>1</v>
      </c>
      <c r="D48" s="65"/>
      <c r="E48" s="66"/>
      <c r="F48" s="51">
        <v>2</v>
      </c>
      <c r="G48" s="23"/>
      <c r="H48" s="21"/>
    </row>
    <row r="49" spans="1:8" ht="19.5" customHeight="1" thickTop="1">
      <c r="A49" s="74" t="s">
        <v>56</v>
      </c>
      <c r="B49" s="70" t="s">
        <v>52</v>
      </c>
      <c r="C49" s="36">
        <v>1</v>
      </c>
      <c r="D49" s="37">
        <v>0</v>
      </c>
      <c r="E49" s="38">
        <f>C49*D49*730</f>
        <v>0</v>
      </c>
      <c r="F49" s="49"/>
      <c r="G49" s="23"/>
      <c r="H49" s="21"/>
    </row>
    <row r="50" spans="1:8" ht="19.5" customHeight="1" thickBot="1">
      <c r="A50" s="115" t="s">
        <v>6</v>
      </c>
      <c r="B50" s="116"/>
      <c r="C50" s="71"/>
      <c r="D50" s="72"/>
      <c r="E50" s="73"/>
      <c r="F50" s="51">
        <v>1</v>
      </c>
      <c r="G50" s="23"/>
      <c r="H50" s="21"/>
    </row>
    <row r="51" spans="1:8" ht="19.5" customHeight="1" thickTop="1">
      <c r="A51" s="74" t="s">
        <v>57</v>
      </c>
      <c r="B51" s="70" t="s">
        <v>52</v>
      </c>
      <c r="C51" s="36">
        <v>1</v>
      </c>
      <c r="D51" s="37">
        <v>0</v>
      </c>
      <c r="E51" s="38">
        <f>C51*D51*730</f>
        <v>0</v>
      </c>
      <c r="F51" s="49"/>
      <c r="G51" s="23"/>
      <c r="H51" s="21"/>
    </row>
    <row r="52" spans="1:8" ht="34.5" customHeight="1" thickBot="1">
      <c r="A52" s="214" t="s">
        <v>7</v>
      </c>
      <c r="B52" s="215"/>
      <c r="C52" s="71"/>
      <c r="D52" s="72"/>
      <c r="E52" s="73"/>
      <c r="F52" s="51">
        <v>1</v>
      </c>
      <c r="G52" s="23"/>
      <c r="H52" s="21"/>
    </row>
    <row r="53" spans="1:8" ht="19.5" customHeight="1" thickTop="1">
      <c r="A53" s="74" t="s">
        <v>53</v>
      </c>
      <c r="B53" s="70" t="s">
        <v>52</v>
      </c>
      <c r="C53" s="36">
        <v>1</v>
      </c>
      <c r="D53" s="37">
        <v>0</v>
      </c>
      <c r="E53" s="38">
        <f>C53*D53*730</f>
        <v>0</v>
      </c>
      <c r="F53" s="49"/>
      <c r="G53" s="23"/>
      <c r="H53" s="21"/>
    </row>
    <row r="54" spans="1:8" ht="36.75" customHeight="1" thickBot="1">
      <c r="A54" s="214" t="s">
        <v>7</v>
      </c>
      <c r="B54" s="215"/>
      <c r="C54" s="71"/>
      <c r="D54" s="72"/>
      <c r="E54" s="73"/>
      <c r="F54" s="51">
        <v>1</v>
      </c>
      <c r="G54" s="23"/>
      <c r="H54" s="21"/>
    </row>
    <row r="55" spans="1:8" ht="19.5" customHeight="1" thickTop="1">
      <c r="A55" s="74" t="s">
        <v>58</v>
      </c>
      <c r="B55" s="35" t="s">
        <v>8</v>
      </c>
      <c r="C55" s="75">
        <v>1</v>
      </c>
      <c r="D55" s="76">
        <v>0</v>
      </c>
      <c r="E55" s="77">
        <f>C55*D55*730</f>
        <v>0</v>
      </c>
      <c r="F55" s="39"/>
      <c r="G55" s="23"/>
      <c r="H55" s="21"/>
    </row>
    <row r="56" spans="1:8" ht="19.5" customHeight="1" thickBot="1">
      <c r="A56" s="210" t="s">
        <v>6</v>
      </c>
      <c r="B56" s="211"/>
      <c r="C56" s="40"/>
      <c r="D56" s="78"/>
      <c r="E56" s="79"/>
      <c r="F56" s="59">
        <v>1</v>
      </c>
      <c r="G56" s="23"/>
      <c r="H56" s="21"/>
    </row>
    <row r="57" spans="1:8" ht="22.5" customHeight="1" thickTop="1">
      <c r="A57" s="74" t="s">
        <v>20</v>
      </c>
      <c r="B57" s="35" t="s">
        <v>9</v>
      </c>
      <c r="C57" s="75">
        <v>4</v>
      </c>
      <c r="D57" s="76">
        <v>0</v>
      </c>
      <c r="E57" s="77">
        <f>C57*D57*730</f>
        <v>0</v>
      </c>
      <c r="F57" s="39"/>
      <c r="G57" s="23"/>
      <c r="H57" s="6"/>
    </row>
    <row r="58" spans="1:8" ht="18.75" customHeight="1" thickBot="1">
      <c r="A58" s="210" t="s">
        <v>6</v>
      </c>
      <c r="B58" s="211"/>
      <c r="C58" s="40"/>
      <c r="D58" s="78"/>
      <c r="E58" s="79"/>
      <c r="F58" s="59">
        <v>6</v>
      </c>
      <c r="G58" s="23"/>
      <c r="H58" s="21"/>
    </row>
    <row r="59" spans="1:8" ht="18.75" customHeight="1" thickTop="1">
      <c r="A59" s="74" t="s">
        <v>73</v>
      </c>
      <c r="B59" s="35" t="s">
        <v>9</v>
      </c>
      <c r="C59" s="75">
        <v>1</v>
      </c>
      <c r="D59" s="76">
        <v>0</v>
      </c>
      <c r="E59" s="77">
        <f>C59*D59*730</f>
        <v>0</v>
      </c>
      <c r="F59" s="39"/>
      <c r="G59" s="23"/>
      <c r="H59" s="21"/>
    </row>
    <row r="60" spans="1:8" ht="18.75" customHeight="1" thickBot="1">
      <c r="A60" s="210" t="s">
        <v>6</v>
      </c>
      <c r="B60" s="211"/>
      <c r="C60" s="40"/>
      <c r="D60" s="78"/>
      <c r="E60" s="79"/>
      <c r="F60" s="59">
        <v>1</v>
      </c>
      <c r="G60" s="23"/>
      <c r="H60" s="21"/>
    </row>
    <row r="61" spans="1:8" ht="22.5" customHeight="1" thickTop="1">
      <c r="A61" s="74" t="s">
        <v>79</v>
      </c>
      <c r="B61" s="35" t="s">
        <v>9</v>
      </c>
      <c r="C61" s="75">
        <v>1</v>
      </c>
      <c r="D61" s="76">
        <v>0</v>
      </c>
      <c r="E61" s="77">
        <f>C61*D61*730</f>
        <v>0</v>
      </c>
      <c r="F61" s="39"/>
      <c r="G61" s="23"/>
      <c r="H61" s="6"/>
    </row>
    <row r="62" spans="1:8" ht="18.75" customHeight="1" thickBot="1">
      <c r="A62" s="210" t="s">
        <v>6</v>
      </c>
      <c r="B62" s="211"/>
      <c r="C62" s="40"/>
      <c r="D62" s="78"/>
      <c r="E62" s="79"/>
      <c r="F62" s="59">
        <v>1</v>
      </c>
      <c r="G62" s="23"/>
      <c r="H62" s="21"/>
    </row>
    <row r="63" spans="1:8" ht="18.75" customHeight="1" thickTop="1">
      <c r="A63" s="74" t="s">
        <v>80</v>
      </c>
      <c r="B63" s="35" t="s">
        <v>9</v>
      </c>
      <c r="C63" s="75">
        <v>1</v>
      </c>
      <c r="D63" s="76">
        <v>0</v>
      </c>
      <c r="E63" s="77">
        <f>C63*D63*730</f>
        <v>0</v>
      </c>
      <c r="F63" s="39"/>
      <c r="G63" s="23"/>
      <c r="H63" s="21"/>
    </row>
    <row r="64" spans="1:8" ht="18.75" customHeight="1" thickBot="1">
      <c r="A64" s="210" t="s">
        <v>6</v>
      </c>
      <c r="B64" s="211"/>
      <c r="C64" s="40"/>
      <c r="D64" s="78"/>
      <c r="E64" s="79"/>
      <c r="F64" s="59">
        <v>1</v>
      </c>
      <c r="G64" s="23"/>
      <c r="H64" s="21"/>
    </row>
    <row r="65" spans="1:8" ht="54" customHeight="1" thickBot="1" thickTop="1">
      <c r="A65" s="80"/>
      <c r="B65" s="81"/>
      <c r="C65" s="206" t="s">
        <v>85</v>
      </c>
      <c r="D65" s="224"/>
      <c r="E65" s="82">
        <f>SUM(E6:E64)</f>
        <v>0</v>
      </c>
      <c r="F65" s="83">
        <f>SUM(F6:F64)</f>
        <v>76</v>
      </c>
      <c r="G65" s="24"/>
      <c r="H65" s="25"/>
    </row>
    <row r="66" spans="2:8" ht="12.75">
      <c r="B66" s="1"/>
      <c r="C66" s="1"/>
      <c r="D66" s="1"/>
      <c r="E66" s="1"/>
      <c r="F66" s="1"/>
      <c r="G66" s="26"/>
      <c r="H66" s="26"/>
    </row>
    <row r="67" spans="1:4" ht="12.75">
      <c r="A67" s="33"/>
      <c r="B67" s="33"/>
      <c r="C67" s="33"/>
      <c r="D67" s="33"/>
    </row>
    <row r="70" spans="1:6" ht="16.5" thickTop="1">
      <c r="A70" s="140"/>
      <c r="B70" s="141"/>
      <c r="C70" s="142"/>
      <c r="D70" s="143"/>
      <c r="E70" s="143"/>
      <c r="F70" s="142"/>
    </row>
    <row r="71" spans="1:6" ht="15.75">
      <c r="A71" s="216"/>
      <c r="B71" s="216"/>
      <c r="C71" s="142"/>
      <c r="D71" s="142"/>
      <c r="E71" s="142"/>
      <c r="F71" s="142"/>
    </row>
  </sheetData>
  <sheetProtection/>
  <mergeCells count="33">
    <mergeCell ref="A54:B54"/>
    <mergeCell ref="A31:B31"/>
    <mergeCell ref="A56:B56"/>
    <mergeCell ref="A29:B29"/>
    <mergeCell ref="A33:B33"/>
    <mergeCell ref="A48:B48"/>
    <mergeCell ref="C65:D65"/>
    <mergeCell ref="A41:B41"/>
    <mergeCell ref="A43:B43"/>
    <mergeCell ref="A45:B45"/>
    <mergeCell ref="A47:B47"/>
    <mergeCell ref="A14:B14"/>
    <mergeCell ref="A62:B62"/>
    <mergeCell ref="A64:B64"/>
    <mergeCell ref="A52:B52"/>
    <mergeCell ref="A60:B60"/>
    <mergeCell ref="A71:B71"/>
    <mergeCell ref="A37:B37"/>
    <mergeCell ref="A3:B3"/>
    <mergeCell ref="A7:B7"/>
    <mergeCell ref="A35:B35"/>
    <mergeCell ref="A39:B39"/>
    <mergeCell ref="A58:B58"/>
    <mergeCell ref="A12:B12"/>
    <mergeCell ref="A23:B23"/>
    <mergeCell ref="A22:B22"/>
    <mergeCell ref="A10:B10"/>
    <mergeCell ref="A8:B8"/>
    <mergeCell ref="A27:B27"/>
    <mergeCell ref="A16:B16"/>
    <mergeCell ref="A18:B18"/>
    <mergeCell ref="A25:B25"/>
    <mergeCell ref="A20:B20"/>
  </mergeCells>
  <printOptions/>
  <pageMargins left="0.25" right="0.25" top="0.75" bottom="0.75" header="0.3" footer="0.3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</dc:creator>
  <cp:keywords/>
  <dc:description/>
  <cp:lastModifiedBy>Lucie Smolová</cp:lastModifiedBy>
  <cp:lastPrinted>2022-01-04T14:17:25Z</cp:lastPrinted>
  <dcterms:created xsi:type="dcterms:W3CDTF">2014-05-12T10:25:00Z</dcterms:created>
  <dcterms:modified xsi:type="dcterms:W3CDTF">2023-12-22T07:04:27Z</dcterms:modified>
  <cp:category/>
  <cp:version/>
  <cp:contentType/>
  <cp:contentStatus/>
</cp:coreProperties>
</file>