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ROGERIE_mimo režim\002_Úklidové a čistící prostředky 01_2023\"/>
    </mc:Choice>
  </mc:AlternateContent>
  <xr:revisionPtr revIDLastSave="0" documentId="13_ncr:1_{0F9C0856-C497-47FD-9117-DAE88F6233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4" l="1"/>
  <c r="K40" i="4"/>
  <c r="K37" i="4"/>
  <c r="K34" i="4"/>
  <c r="K16" i="4"/>
  <c r="K7" i="4" l="1"/>
  <c r="K8" i="4"/>
  <c r="K9" i="4"/>
  <c r="K10" i="4"/>
  <c r="K11" i="4"/>
  <c r="K12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5" i="4"/>
  <c r="K36" i="4"/>
  <c r="K38" i="4"/>
  <c r="K39" i="4"/>
  <c r="K6" i="4"/>
  <c r="K42" i="4"/>
  <c r="G14" i="4" l="1"/>
  <c r="G36" i="4"/>
  <c r="G15" i="4"/>
  <c r="G13" i="4"/>
  <c r="G12" i="4"/>
  <c r="G11" i="4"/>
  <c r="G10" i="4"/>
  <c r="G28" i="4" l="1"/>
  <c r="G27" i="4"/>
  <c r="G26" i="4"/>
  <c r="G25" i="4"/>
  <c r="G24" i="4" l="1"/>
  <c r="G39" i="4" l="1"/>
  <c r="G38" i="4"/>
  <c r="G40" i="4" s="1"/>
  <c r="G35" i="4" l="1"/>
  <c r="G37" i="4" s="1"/>
  <c r="G33" i="4" l="1"/>
  <c r="G32" i="4"/>
  <c r="G31" i="4"/>
  <c r="G30" i="4"/>
  <c r="G29" i="4"/>
  <c r="G23" i="4"/>
  <c r="G22" i="4"/>
  <c r="G7" i="4"/>
  <c r="G21" i="4"/>
  <c r="G20" i="4"/>
  <c r="G19" i="4"/>
  <c r="G18" i="4"/>
  <c r="G17" i="4"/>
  <c r="G9" i="4"/>
  <c r="G8" i="4"/>
  <c r="G6" i="4"/>
  <c r="G16" i="4" l="1"/>
  <c r="G34" i="4"/>
  <c r="G41" i="4" l="1"/>
  <c r="G42" i="4" s="1"/>
</calcChain>
</file>

<file path=xl/sharedStrings.xml><?xml version="1.0" encoding="utf-8"?>
<sst xmlns="http://schemas.openxmlformats.org/spreadsheetml/2006/main" count="118" uniqueCount="75">
  <si>
    <t>ks</t>
  </si>
  <si>
    <t>č.</t>
  </si>
  <si>
    <t>Mycí prostředky na nádobí</t>
  </si>
  <si>
    <t>Pytle na odpadky</t>
  </si>
  <si>
    <t>role</t>
  </si>
  <si>
    <t>Houbičky  na mytí nádobí</t>
  </si>
  <si>
    <t>krabice</t>
  </si>
  <si>
    <t>Mycí prostředky WC</t>
  </si>
  <si>
    <t>Prostředky na různé povrchy</t>
  </si>
  <si>
    <t>Hadr na podlahu</t>
  </si>
  <si>
    <t>Tuhé mýdlo</t>
  </si>
  <si>
    <t>Hadřík</t>
  </si>
  <si>
    <t>Osvěžovač ve spreji</t>
  </si>
  <si>
    <t>Tekuté mýdlo</t>
  </si>
  <si>
    <t>5L</t>
  </si>
  <si>
    <t>bal</t>
  </si>
  <si>
    <t>Celkem</t>
  </si>
  <si>
    <t>Mycí prostředky do koupelen</t>
  </si>
  <si>
    <t>Mycí prostředky desinfekční</t>
  </si>
  <si>
    <t>Sítko do pisoáru</t>
  </si>
  <si>
    <t>Toaletní papír</t>
  </si>
  <si>
    <t>Papírový ručník</t>
  </si>
  <si>
    <t>Dezinfekční prostředky</t>
  </si>
  <si>
    <t>WC blok</t>
  </si>
  <si>
    <t>toaletní papír do zásobníků, průměr 23 cm, návin 220 m, bílý dvouvrstvý</t>
  </si>
  <si>
    <t>toaletní papír do zásobníků, průměr 28 cm, bílý, návin min. 220 m, dvouvrstvé, balení 6 rolí</t>
  </si>
  <si>
    <t>23100013          OU</t>
  </si>
  <si>
    <t>23100012          OU</t>
  </si>
  <si>
    <t>Kartáč na nádobí</t>
  </si>
  <si>
    <t>s rukojetí, tvrdý</t>
  </si>
  <si>
    <t>Kartáček na ruce</t>
  </si>
  <si>
    <t>jednostranný, plastový</t>
  </si>
  <si>
    <t>Krém na ruce</t>
  </si>
  <si>
    <t>Tělové mýdlo</t>
  </si>
  <si>
    <t>Mycí pasta</t>
  </si>
  <si>
    <t>22100661         OU</t>
  </si>
  <si>
    <t>23100007        THS</t>
  </si>
  <si>
    <t>tekuté mýdlo husté konzistence, dodáváno v kanystru o objemu 5 litrů</t>
  </si>
  <si>
    <t>sáčky do odpadkových košů LDPE - objem 60 l, velikost 60-70 x 70-80 cm, nezatahovací, extra silné, barva černá, 10-15 ks v roli</t>
  </si>
  <si>
    <t>Zadavatel stanovuje tyto minimální požadavky:</t>
  </si>
  <si>
    <t>Název</t>
  </si>
  <si>
    <t>Popis</t>
  </si>
  <si>
    <t>Měrná jednotka</t>
  </si>
  <si>
    <t>Předpokládaná hodnota za ks v Kč bez DPH</t>
  </si>
  <si>
    <t>Předpokládaná hodnota celkem v Kč bez DPH</t>
  </si>
  <si>
    <t>Uchazeč splňuje ANO/NE</t>
  </si>
  <si>
    <t>Nabídková cena za jednotku v Kč bez DPH</t>
  </si>
  <si>
    <t>Interní č. obj. UJF</t>
  </si>
  <si>
    <t>Příloha ke Kupní smlouvě - Technická specifikace k VZ "Úklidové a čistící prostředky 01/2023"</t>
  </si>
  <si>
    <t>Takto podbarvená pole dodavatel povinně vyplní</t>
  </si>
  <si>
    <t>Celková cena v Kč bez DPH</t>
  </si>
  <si>
    <t>Celková cena v Kč s DPH</t>
  </si>
  <si>
    <t>podpis oprávněné osoby za dodavatele</t>
  </si>
  <si>
    <t>prostředek na mytí nádobí, koncentrovaný, odstraňující mastnotu i ve studené vodě, min. 450 ml</t>
  </si>
  <si>
    <t>krém na ruce - výživný, ochranný, pro všechny typy pleti, min. 100 ml</t>
  </si>
  <si>
    <t>krém na ruce - výživný, ochranný, pro všechny typy pleti, dlouhotrvajícím účinkem, min. 100 ml</t>
  </si>
  <si>
    <t xml:space="preserve">sprchový gel dámský, min. 250 ml, různé vůně </t>
  </si>
  <si>
    <t xml:space="preserve">sprchový gel pánský, min. 250 ml, různé vůně </t>
  </si>
  <si>
    <t>pilinová pasta na ruce s vysokým mycím účinkem, odstraní odolné nečistoty z pokožky: oleje, tuky, maziva, pryskyřice, saze, grafit a další, min. 450 g</t>
  </si>
  <si>
    <t>mýdlo toaletní min. 100 g, různé vůně</t>
  </si>
  <si>
    <t>houbičky s abrazivní plochou na mytí nádobí, velikost cca 47 x 78 x 23 mm, bal. á 10 ks</t>
  </si>
  <si>
    <t>WC gel - čistí, předchází usazování vodního kamene, desinfikuje, zajišťuje vůni, min. 750 ml</t>
  </si>
  <si>
    <t>extra silný tekutý čistící prostředek na WC a sanitární keramiku, zbaví toaletu nečistot i pod vnitřním okrajem, min. 750 ml</t>
  </si>
  <si>
    <t xml:space="preserve">tekutý písek - čistící krém odstraňující běžné nečistoty a mastnotu, min. 600 g </t>
  </si>
  <si>
    <t>tekutý čistič na vápenaté usazeniny, rez a vodní kámen, pro použití v kuchyni, koupelně a WC, min. 500 ml</t>
  </si>
  <si>
    <t>tekutý čistící prostředek na podlahy, dodáváno v kanystru o objemu 5 litrů</t>
  </si>
  <si>
    <t>hadr mikrovlákno cca 60 x 70 cm, min. 235 g</t>
  </si>
  <si>
    <t>přípravek určený k odstranění plísní, s okamžitým a viditelným efektem a dezinfekčními účinky, na omítky, zdivo, kámen, obkládačky, sklokeramiku, sklo, silikon, 5 L</t>
  </si>
  <si>
    <t>švédská utěrka cca 30 x 30 cm</t>
  </si>
  <si>
    <t>desinfekční gel na povrchy, min. 650 g</t>
  </si>
  <si>
    <t>osvěžovač vzduchu ve spreji pro použití na WC, různé vůně, cca 300 ml</t>
  </si>
  <si>
    <t>s aktivními kuličkami s vlastnostmi pro hygienicky čistou a svěží toaletu, balení 2 x cca 50g</t>
  </si>
  <si>
    <t>vonné sítko do pisoáru</t>
  </si>
  <si>
    <t>sáčky do odpadkových košů HDPE - objem 30 l, velikost 50-60 x 50-60 cm, nezatahovací, cca 50 ks v roli</t>
  </si>
  <si>
    <t>papírový ručník skládaný do zásobníků, jednotlivé listy bílé dvouvrstvé, ZZ uspořádání, vysoká kvalita, 24-26x22-24 cm, celulóza  balení cca 3000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</si>
</sst>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4" borderId="14" applyNumberFormat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5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5" fillId="6" borderId="17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/>
    </xf>
    <xf numFmtId="0" fontId="5" fillId="6" borderId="20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center" vertical="center"/>
    </xf>
    <xf numFmtId="164" fontId="2" fillId="6" borderId="20" xfId="0" applyNumberFormat="1" applyFont="1" applyFill="1" applyBorder="1" applyAlignment="1">
      <alignment horizontal="right" vertical="center"/>
    </xf>
    <xf numFmtId="164" fontId="5" fillId="6" borderId="2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1" fillId="7" borderId="10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left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164" fontId="1" fillId="7" borderId="8" xfId="0" applyNumberFormat="1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164" fontId="0" fillId="7" borderId="8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5" borderId="2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6" borderId="20" xfId="0" applyNumberFormat="1" applyFont="1" applyFill="1" applyBorder="1" applyAlignment="1">
      <alignment horizontal="center" vertical="center" wrapText="1"/>
    </xf>
    <xf numFmtId="164" fontId="1" fillId="6" borderId="18" xfId="0" applyNumberFormat="1" applyFont="1" applyFill="1" applyBorder="1" applyAlignment="1">
      <alignment horizontal="center" vertical="center" wrapText="1"/>
    </xf>
    <xf numFmtId="164" fontId="1" fillId="6" borderId="2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Normální" xfId="0" builtinId="0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zoomScaleNormal="100" workbookViewId="0">
      <selection activeCell="E36" sqref="E36"/>
    </sheetView>
  </sheetViews>
  <sheetFormatPr defaultRowHeight="15" x14ac:dyDescent="0.25"/>
  <cols>
    <col min="1" max="1" width="4.42578125" style="2" customWidth="1"/>
    <col min="2" max="2" width="20" style="2" customWidth="1"/>
    <col min="3" max="3" width="55.7109375" style="1" customWidth="1"/>
    <col min="4" max="4" width="9" style="2" customWidth="1"/>
    <col min="5" max="5" width="7.5703125" style="2" customWidth="1"/>
    <col min="6" max="6" width="14.85546875" style="2" customWidth="1"/>
    <col min="7" max="7" width="17.140625" style="2" customWidth="1"/>
    <col min="8" max="8" width="10.28515625" style="9" customWidth="1"/>
    <col min="9" max="9" width="13.140625" style="9" customWidth="1"/>
    <col min="10" max="10" width="16" style="2" customWidth="1"/>
    <col min="11" max="11" width="17" style="2" customWidth="1"/>
    <col min="14" max="14" width="11.42578125" bestFit="1" customWidth="1"/>
  </cols>
  <sheetData>
    <row r="1" spans="1:11" ht="23.25" x14ac:dyDescent="0.35">
      <c r="A1" s="35" t="s">
        <v>48</v>
      </c>
      <c r="B1" s="7"/>
      <c r="E1" s="31"/>
      <c r="F1" s="31"/>
      <c r="G1" s="31"/>
      <c r="H1" s="31"/>
      <c r="I1" s="31"/>
      <c r="J1" s="32"/>
      <c r="K1" s="32"/>
    </row>
    <row r="2" spans="1:11" ht="18.75" x14ac:dyDescent="0.25">
      <c r="A2" s="36"/>
      <c r="B2" s="7"/>
      <c r="E2" s="31"/>
      <c r="F2" s="31"/>
      <c r="G2" s="31"/>
      <c r="H2" s="31"/>
      <c r="I2" s="31"/>
      <c r="J2" s="32"/>
      <c r="K2" s="32"/>
    </row>
    <row r="3" spans="1:11" x14ac:dyDescent="0.25">
      <c r="A3" s="37"/>
      <c r="B3" s="38" t="s">
        <v>49</v>
      </c>
      <c r="E3" s="31"/>
      <c r="F3" s="31"/>
      <c r="G3" s="31"/>
      <c r="H3" s="31"/>
      <c r="I3" s="31"/>
      <c r="J3" s="32"/>
      <c r="K3" s="32"/>
    </row>
    <row r="4" spans="1:11" ht="15.75" thickBot="1" x14ac:dyDescent="0.3">
      <c r="A4" s="4" t="s">
        <v>39</v>
      </c>
      <c r="B4" s="8"/>
    </row>
    <row r="5" spans="1:11" ht="45.75" thickBot="1" x14ac:dyDescent="0.3">
      <c r="A5" s="64" t="s">
        <v>1</v>
      </c>
      <c r="B5" s="65" t="s">
        <v>40</v>
      </c>
      <c r="C5" s="65" t="s">
        <v>41</v>
      </c>
      <c r="D5" s="66" t="s">
        <v>42</v>
      </c>
      <c r="E5" s="66" t="s">
        <v>0</v>
      </c>
      <c r="F5" s="66" t="s">
        <v>43</v>
      </c>
      <c r="G5" s="66" t="s">
        <v>44</v>
      </c>
      <c r="H5" s="66" t="s">
        <v>47</v>
      </c>
      <c r="I5" s="66" t="s">
        <v>45</v>
      </c>
      <c r="J5" s="66" t="s">
        <v>46</v>
      </c>
      <c r="K5" s="66" t="s">
        <v>46</v>
      </c>
    </row>
    <row r="6" spans="1:11" s="72" customFormat="1" ht="25.5" x14ac:dyDescent="0.2">
      <c r="A6" s="67">
        <v>1</v>
      </c>
      <c r="B6" s="13" t="s">
        <v>2</v>
      </c>
      <c r="C6" s="18" t="s">
        <v>53</v>
      </c>
      <c r="D6" s="6" t="s">
        <v>0</v>
      </c>
      <c r="E6" s="23">
        <v>4</v>
      </c>
      <c r="F6" s="68">
        <v>40</v>
      </c>
      <c r="G6" s="68">
        <f>F6*E6</f>
        <v>160</v>
      </c>
      <c r="H6" s="83" t="s">
        <v>27</v>
      </c>
      <c r="I6" s="69"/>
      <c r="J6" s="70">
        <v>0</v>
      </c>
      <c r="K6" s="71">
        <f>SUM(J6*E6)</f>
        <v>0</v>
      </c>
    </row>
    <row r="7" spans="1:11" s="72" customFormat="1" ht="12.75" x14ac:dyDescent="0.2">
      <c r="A7" s="67">
        <v>2</v>
      </c>
      <c r="B7" s="24" t="s">
        <v>28</v>
      </c>
      <c r="C7" s="25" t="s">
        <v>29</v>
      </c>
      <c r="D7" s="6" t="s">
        <v>0</v>
      </c>
      <c r="E7" s="14">
        <v>4</v>
      </c>
      <c r="F7" s="15">
        <v>25</v>
      </c>
      <c r="G7" s="15">
        <f>F7*E7</f>
        <v>100</v>
      </c>
      <c r="H7" s="84"/>
      <c r="I7" s="69"/>
      <c r="J7" s="70">
        <v>0</v>
      </c>
      <c r="K7" s="71">
        <f t="shared" ref="K7:K39" si="0">SUM(J7*E7)</f>
        <v>0</v>
      </c>
    </row>
    <row r="8" spans="1:11" s="72" customFormat="1" ht="12.75" x14ac:dyDescent="0.2">
      <c r="A8" s="67">
        <v>3</v>
      </c>
      <c r="B8" s="26" t="s">
        <v>30</v>
      </c>
      <c r="C8" s="27" t="s">
        <v>31</v>
      </c>
      <c r="D8" s="6" t="s">
        <v>0</v>
      </c>
      <c r="E8" s="6">
        <v>10</v>
      </c>
      <c r="F8" s="16">
        <v>15</v>
      </c>
      <c r="G8" s="16">
        <f t="shared" ref="G8:G33" si="1">F8*E8</f>
        <v>150</v>
      </c>
      <c r="H8" s="84"/>
      <c r="I8" s="69"/>
      <c r="J8" s="70">
        <v>0</v>
      </c>
      <c r="K8" s="71">
        <f t="shared" si="0"/>
        <v>0</v>
      </c>
    </row>
    <row r="9" spans="1:11" s="72" customFormat="1" ht="25.5" x14ac:dyDescent="0.2">
      <c r="A9" s="67">
        <v>4</v>
      </c>
      <c r="B9" s="28" t="s">
        <v>32</v>
      </c>
      <c r="C9" s="29" t="s">
        <v>54</v>
      </c>
      <c r="D9" s="24" t="s">
        <v>0</v>
      </c>
      <c r="E9" s="6">
        <v>10</v>
      </c>
      <c r="F9" s="15">
        <v>27</v>
      </c>
      <c r="G9" s="15">
        <f t="shared" si="1"/>
        <v>270</v>
      </c>
      <c r="H9" s="84"/>
      <c r="I9" s="69"/>
      <c r="J9" s="70">
        <v>0</v>
      </c>
      <c r="K9" s="71">
        <f t="shared" si="0"/>
        <v>0</v>
      </c>
    </row>
    <row r="10" spans="1:11" s="72" customFormat="1" ht="25.5" x14ac:dyDescent="0.2">
      <c r="A10" s="67">
        <v>5</v>
      </c>
      <c r="B10" s="28" t="s">
        <v>32</v>
      </c>
      <c r="C10" s="29" t="s">
        <v>55</v>
      </c>
      <c r="D10" s="24" t="s">
        <v>0</v>
      </c>
      <c r="E10" s="6">
        <v>5</v>
      </c>
      <c r="F10" s="15">
        <v>50</v>
      </c>
      <c r="G10" s="15">
        <f t="shared" ref="G10:G15" si="2">F10*E10</f>
        <v>250</v>
      </c>
      <c r="H10" s="84"/>
      <c r="I10" s="69"/>
      <c r="J10" s="70">
        <v>0</v>
      </c>
      <c r="K10" s="71">
        <f t="shared" si="0"/>
        <v>0</v>
      </c>
    </row>
    <row r="11" spans="1:11" s="72" customFormat="1" ht="12.75" x14ac:dyDescent="0.2">
      <c r="A11" s="67">
        <v>6</v>
      </c>
      <c r="B11" s="24" t="s">
        <v>33</v>
      </c>
      <c r="C11" s="25" t="s">
        <v>56</v>
      </c>
      <c r="D11" s="24" t="s">
        <v>0</v>
      </c>
      <c r="E11" s="6">
        <v>18</v>
      </c>
      <c r="F11" s="15">
        <v>40</v>
      </c>
      <c r="G11" s="15">
        <f t="shared" si="2"/>
        <v>720</v>
      </c>
      <c r="H11" s="84"/>
      <c r="I11" s="69"/>
      <c r="J11" s="70">
        <v>0</v>
      </c>
      <c r="K11" s="71">
        <f t="shared" si="0"/>
        <v>0</v>
      </c>
    </row>
    <row r="12" spans="1:11" s="72" customFormat="1" ht="12.75" x14ac:dyDescent="0.2">
      <c r="A12" s="67">
        <v>7</v>
      </c>
      <c r="B12" s="24" t="s">
        <v>33</v>
      </c>
      <c r="C12" s="25" t="s">
        <v>57</v>
      </c>
      <c r="D12" s="24" t="s">
        <v>0</v>
      </c>
      <c r="E12" s="6">
        <v>6</v>
      </c>
      <c r="F12" s="15">
        <v>40</v>
      </c>
      <c r="G12" s="15">
        <f t="shared" si="2"/>
        <v>240</v>
      </c>
      <c r="H12" s="84"/>
      <c r="I12" s="69"/>
      <c r="J12" s="70">
        <v>0</v>
      </c>
      <c r="K12" s="71">
        <f t="shared" si="0"/>
        <v>0</v>
      </c>
    </row>
    <row r="13" spans="1:11" s="72" customFormat="1" ht="38.25" x14ac:dyDescent="0.2">
      <c r="A13" s="67">
        <v>8</v>
      </c>
      <c r="B13" s="24" t="s">
        <v>34</v>
      </c>
      <c r="C13" s="25" t="s">
        <v>58</v>
      </c>
      <c r="D13" s="24" t="s">
        <v>0</v>
      </c>
      <c r="E13" s="6">
        <v>3</v>
      </c>
      <c r="F13" s="15">
        <v>30</v>
      </c>
      <c r="G13" s="15">
        <f t="shared" si="2"/>
        <v>90</v>
      </c>
      <c r="H13" s="84"/>
      <c r="I13" s="69"/>
      <c r="J13" s="70">
        <v>0</v>
      </c>
      <c r="K13" s="71">
        <f t="shared" si="0"/>
        <v>0</v>
      </c>
    </row>
    <row r="14" spans="1:11" s="72" customFormat="1" ht="12.75" x14ac:dyDescent="0.2">
      <c r="A14" s="67">
        <v>9</v>
      </c>
      <c r="B14" s="24" t="s">
        <v>10</v>
      </c>
      <c r="C14" s="25" t="s">
        <v>59</v>
      </c>
      <c r="D14" s="24" t="s">
        <v>0</v>
      </c>
      <c r="E14" s="6">
        <v>80</v>
      </c>
      <c r="F14" s="15">
        <v>15</v>
      </c>
      <c r="G14" s="15">
        <f t="shared" ref="G14" si="3">F14*E14</f>
        <v>1200</v>
      </c>
      <c r="H14" s="84"/>
      <c r="I14" s="69"/>
      <c r="J14" s="70">
        <v>0</v>
      </c>
      <c r="K14" s="71">
        <f t="shared" si="0"/>
        <v>0</v>
      </c>
    </row>
    <row r="15" spans="1:11" s="72" customFormat="1" ht="25.5" x14ac:dyDescent="0.2">
      <c r="A15" s="67">
        <v>10</v>
      </c>
      <c r="B15" s="24" t="s">
        <v>5</v>
      </c>
      <c r="C15" s="25" t="s">
        <v>60</v>
      </c>
      <c r="D15" s="24" t="s">
        <v>15</v>
      </c>
      <c r="E15" s="6">
        <v>5</v>
      </c>
      <c r="F15" s="15">
        <v>14</v>
      </c>
      <c r="G15" s="15">
        <f t="shared" si="2"/>
        <v>70</v>
      </c>
      <c r="H15" s="84"/>
      <c r="I15" s="69"/>
      <c r="J15" s="70">
        <v>0</v>
      </c>
      <c r="K15" s="71">
        <f t="shared" si="0"/>
        <v>0</v>
      </c>
    </row>
    <row r="16" spans="1:11" ht="15.75" thickBot="1" x14ac:dyDescent="0.3">
      <c r="A16" s="50"/>
      <c r="B16" s="51" t="s">
        <v>16</v>
      </c>
      <c r="C16" s="52"/>
      <c r="D16" s="53"/>
      <c r="E16" s="54"/>
      <c r="F16" s="55"/>
      <c r="G16" s="55">
        <f>SUM(G6:G15)</f>
        <v>3250</v>
      </c>
      <c r="H16" s="85"/>
      <c r="I16" s="56"/>
      <c r="J16" s="57"/>
      <c r="K16" s="57">
        <f>SUM(K6:K15)</f>
        <v>0</v>
      </c>
    </row>
    <row r="17" spans="1:14" s="72" customFormat="1" ht="26.25" thickTop="1" x14ac:dyDescent="0.2">
      <c r="A17" s="73">
        <v>11</v>
      </c>
      <c r="B17" s="13" t="s">
        <v>7</v>
      </c>
      <c r="C17" s="18" t="s">
        <v>61</v>
      </c>
      <c r="D17" s="13" t="s">
        <v>0</v>
      </c>
      <c r="E17" s="13">
        <v>16</v>
      </c>
      <c r="F17" s="16">
        <v>55</v>
      </c>
      <c r="G17" s="16">
        <f t="shared" si="1"/>
        <v>880</v>
      </c>
      <c r="H17" s="86" t="s">
        <v>26</v>
      </c>
      <c r="I17" s="74"/>
      <c r="J17" s="75">
        <v>0</v>
      </c>
      <c r="K17" s="76">
        <f t="shared" si="0"/>
        <v>0</v>
      </c>
    </row>
    <row r="18" spans="1:14" s="72" customFormat="1" ht="25.5" x14ac:dyDescent="0.2">
      <c r="A18" s="67">
        <v>12</v>
      </c>
      <c r="B18" s="6" t="s">
        <v>7</v>
      </c>
      <c r="C18" s="5" t="s">
        <v>62</v>
      </c>
      <c r="D18" s="6" t="s">
        <v>0</v>
      </c>
      <c r="E18" s="6">
        <v>3</v>
      </c>
      <c r="F18" s="15">
        <v>57</v>
      </c>
      <c r="G18" s="15">
        <f t="shared" si="1"/>
        <v>171</v>
      </c>
      <c r="H18" s="87"/>
      <c r="I18" s="69"/>
      <c r="J18" s="70">
        <v>0</v>
      </c>
      <c r="K18" s="71">
        <f t="shared" si="0"/>
        <v>0</v>
      </c>
    </row>
    <row r="19" spans="1:14" s="72" customFormat="1" ht="25.5" x14ac:dyDescent="0.2">
      <c r="A19" s="73">
        <v>13</v>
      </c>
      <c r="B19" s="6" t="s">
        <v>8</v>
      </c>
      <c r="C19" s="5" t="s">
        <v>63</v>
      </c>
      <c r="D19" s="6" t="s">
        <v>0</v>
      </c>
      <c r="E19" s="6">
        <v>6</v>
      </c>
      <c r="F19" s="15">
        <v>40</v>
      </c>
      <c r="G19" s="15">
        <f t="shared" si="1"/>
        <v>240</v>
      </c>
      <c r="H19" s="87"/>
      <c r="I19" s="74"/>
      <c r="J19" s="70">
        <v>0</v>
      </c>
      <c r="K19" s="71">
        <f t="shared" si="0"/>
        <v>0</v>
      </c>
    </row>
    <row r="20" spans="1:14" s="72" customFormat="1" ht="25.5" x14ac:dyDescent="0.2">
      <c r="A20" s="67">
        <v>14</v>
      </c>
      <c r="B20" s="6" t="s">
        <v>17</v>
      </c>
      <c r="C20" s="5" t="s">
        <v>64</v>
      </c>
      <c r="D20" s="6" t="s">
        <v>0</v>
      </c>
      <c r="E20" s="6">
        <v>9</v>
      </c>
      <c r="F20" s="15">
        <v>29</v>
      </c>
      <c r="G20" s="15">
        <f t="shared" si="1"/>
        <v>261</v>
      </c>
      <c r="H20" s="87"/>
      <c r="I20" s="69"/>
      <c r="J20" s="70">
        <v>0</v>
      </c>
      <c r="K20" s="71">
        <f t="shared" si="0"/>
        <v>0</v>
      </c>
    </row>
    <row r="21" spans="1:14" s="72" customFormat="1" ht="25.5" x14ac:dyDescent="0.2">
      <c r="A21" s="73">
        <v>15</v>
      </c>
      <c r="B21" s="6" t="s">
        <v>8</v>
      </c>
      <c r="C21" s="5" t="s">
        <v>65</v>
      </c>
      <c r="D21" s="6" t="s">
        <v>14</v>
      </c>
      <c r="E21" s="6">
        <v>5</v>
      </c>
      <c r="F21" s="15">
        <v>200</v>
      </c>
      <c r="G21" s="15">
        <f t="shared" si="1"/>
        <v>1000</v>
      </c>
      <c r="H21" s="87"/>
      <c r="I21" s="69"/>
      <c r="J21" s="70">
        <v>0</v>
      </c>
      <c r="K21" s="71">
        <f t="shared" si="0"/>
        <v>0</v>
      </c>
    </row>
    <row r="22" spans="1:14" s="72" customFormat="1" ht="25.5" x14ac:dyDescent="0.2">
      <c r="A22" s="67">
        <v>16</v>
      </c>
      <c r="B22" s="6" t="s">
        <v>18</v>
      </c>
      <c r="C22" s="5" t="s">
        <v>69</v>
      </c>
      <c r="D22" s="6" t="s">
        <v>0</v>
      </c>
      <c r="E22" s="6">
        <v>9</v>
      </c>
      <c r="F22" s="15">
        <v>58</v>
      </c>
      <c r="G22" s="15">
        <f t="shared" si="1"/>
        <v>522</v>
      </c>
      <c r="H22" s="87"/>
      <c r="I22" s="74"/>
      <c r="J22" s="70">
        <v>0</v>
      </c>
      <c r="K22" s="71">
        <f t="shared" si="0"/>
        <v>0</v>
      </c>
    </row>
    <row r="23" spans="1:14" s="72" customFormat="1" ht="12.75" x14ac:dyDescent="0.2">
      <c r="A23" s="73">
        <v>17</v>
      </c>
      <c r="B23" s="6" t="s">
        <v>9</v>
      </c>
      <c r="C23" s="5" t="s">
        <v>66</v>
      </c>
      <c r="D23" s="6" t="s">
        <v>0</v>
      </c>
      <c r="E23" s="6">
        <v>3</v>
      </c>
      <c r="F23" s="15">
        <v>53</v>
      </c>
      <c r="G23" s="15">
        <f t="shared" si="1"/>
        <v>159</v>
      </c>
      <c r="H23" s="87"/>
      <c r="I23" s="74"/>
      <c r="J23" s="70">
        <v>0</v>
      </c>
      <c r="K23" s="71">
        <f t="shared" si="0"/>
        <v>0</v>
      </c>
    </row>
    <row r="24" spans="1:14" s="72" customFormat="1" ht="25.5" x14ac:dyDescent="0.2">
      <c r="A24" s="67">
        <v>18</v>
      </c>
      <c r="B24" s="6" t="s">
        <v>13</v>
      </c>
      <c r="C24" s="5" t="s">
        <v>37</v>
      </c>
      <c r="D24" s="6" t="s">
        <v>0</v>
      </c>
      <c r="E24" s="6">
        <v>4</v>
      </c>
      <c r="F24" s="68">
        <v>165</v>
      </c>
      <c r="G24" s="15">
        <f t="shared" ref="G24:G27" si="4">F24*E24</f>
        <v>660</v>
      </c>
      <c r="H24" s="87"/>
      <c r="I24" s="69"/>
      <c r="J24" s="70">
        <v>0</v>
      </c>
      <c r="K24" s="71">
        <f t="shared" si="0"/>
        <v>0</v>
      </c>
    </row>
    <row r="25" spans="1:14" s="72" customFormat="1" ht="38.25" x14ac:dyDescent="0.2">
      <c r="A25" s="73">
        <v>19</v>
      </c>
      <c r="B25" s="6" t="s">
        <v>22</v>
      </c>
      <c r="C25" s="5" t="s">
        <v>67</v>
      </c>
      <c r="D25" s="6" t="s">
        <v>0</v>
      </c>
      <c r="E25" s="6">
        <v>1</v>
      </c>
      <c r="F25" s="15">
        <v>459</v>
      </c>
      <c r="G25" s="15">
        <f t="shared" si="4"/>
        <v>459</v>
      </c>
      <c r="H25" s="87"/>
      <c r="I25" s="69"/>
      <c r="J25" s="70">
        <v>0</v>
      </c>
      <c r="K25" s="71">
        <f t="shared" si="0"/>
        <v>0</v>
      </c>
      <c r="N25" s="77"/>
    </row>
    <row r="26" spans="1:14" s="72" customFormat="1" ht="12.75" x14ac:dyDescent="0.2">
      <c r="A26" s="67">
        <v>20</v>
      </c>
      <c r="B26" s="6" t="s">
        <v>11</v>
      </c>
      <c r="C26" s="5" t="s">
        <v>68</v>
      </c>
      <c r="D26" s="6" t="s">
        <v>0</v>
      </c>
      <c r="E26" s="6">
        <v>6</v>
      </c>
      <c r="F26" s="15">
        <v>20</v>
      </c>
      <c r="G26" s="15">
        <f t="shared" si="4"/>
        <v>120</v>
      </c>
      <c r="H26" s="87"/>
      <c r="I26" s="74"/>
      <c r="J26" s="70">
        <v>0</v>
      </c>
      <c r="K26" s="71">
        <f t="shared" si="0"/>
        <v>0</v>
      </c>
      <c r="N26" s="77"/>
    </row>
    <row r="27" spans="1:14" s="72" customFormat="1" ht="25.5" x14ac:dyDescent="0.2">
      <c r="A27" s="73">
        <v>21</v>
      </c>
      <c r="B27" s="20" t="s">
        <v>12</v>
      </c>
      <c r="C27" s="5" t="s">
        <v>70</v>
      </c>
      <c r="D27" s="6" t="s">
        <v>0</v>
      </c>
      <c r="E27" s="6">
        <v>3</v>
      </c>
      <c r="F27" s="15">
        <v>40</v>
      </c>
      <c r="G27" s="15">
        <f t="shared" si="4"/>
        <v>120</v>
      </c>
      <c r="H27" s="87"/>
      <c r="I27" s="69"/>
      <c r="J27" s="70">
        <v>0</v>
      </c>
      <c r="K27" s="71">
        <f t="shared" si="0"/>
        <v>0</v>
      </c>
    </row>
    <row r="28" spans="1:14" s="72" customFormat="1" ht="25.5" x14ac:dyDescent="0.2">
      <c r="A28" s="67">
        <v>22</v>
      </c>
      <c r="B28" s="19" t="s">
        <v>23</v>
      </c>
      <c r="C28" s="5" t="s">
        <v>71</v>
      </c>
      <c r="D28" s="6" t="s">
        <v>15</v>
      </c>
      <c r="E28" s="6">
        <v>10</v>
      </c>
      <c r="F28" s="15">
        <v>57</v>
      </c>
      <c r="G28" s="15">
        <f t="shared" ref="G28" si="5">F28*E28</f>
        <v>570</v>
      </c>
      <c r="H28" s="87"/>
      <c r="I28" s="69"/>
      <c r="J28" s="70">
        <v>0</v>
      </c>
      <c r="K28" s="71">
        <f t="shared" si="0"/>
        <v>0</v>
      </c>
    </row>
    <row r="29" spans="1:14" s="72" customFormat="1" ht="12.75" x14ac:dyDescent="0.2">
      <c r="A29" s="73">
        <v>23</v>
      </c>
      <c r="B29" s="6" t="s">
        <v>19</v>
      </c>
      <c r="C29" s="5" t="s">
        <v>72</v>
      </c>
      <c r="D29" s="6" t="s">
        <v>0</v>
      </c>
      <c r="E29" s="6">
        <v>6</v>
      </c>
      <c r="F29" s="15">
        <v>59</v>
      </c>
      <c r="G29" s="15">
        <f t="shared" si="1"/>
        <v>354</v>
      </c>
      <c r="H29" s="87"/>
      <c r="I29" s="74"/>
      <c r="J29" s="70">
        <v>0</v>
      </c>
      <c r="K29" s="71">
        <f t="shared" si="0"/>
        <v>0</v>
      </c>
    </row>
    <row r="30" spans="1:14" s="72" customFormat="1" ht="25.5" x14ac:dyDescent="0.2">
      <c r="A30" s="67">
        <v>24</v>
      </c>
      <c r="B30" s="20" t="s">
        <v>3</v>
      </c>
      <c r="C30" s="21" t="s">
        <v>73</v>
      </c>
      <c r="D30" s="6" t="s">
        <v>4</v>
      </c>
      <c r="E30" s="6">
        <v>20</v>
      </c>
      <c r="F30" s="15">
        <v>15</v>
      </c>
      <c r="G30" s="15">
        <f t="shared" si="1"/>
        <v>300</v>
      </c>
      <c r="H30" s="87"/>
      <c r="I30" s="74"/>
      <c r="J30" s="70">
        <v>0</v>
      </c>
      <c r="K30" s="71">
        <f t="shared" si="0"/>
        <v>0</v>
      </c>
    </row>
    <row r="31" spans="1:14" s="72" customFormat="1" ht="25.5" x14ac:dyDescent="0.2">
      <c r="A31" s="73">
        <v>25</v>
      </c>
      <c r="B31" s="19" t="s">
        <v>3</v>
      </c>
      <c r="C31" s="29" t="s">
        <v>38</v>
      </c>
      <c r="D31" s="6" t="s">
        <v>4</v>
      </c>
      <c r="E31" s="6">
        <v>6</v>
      </c>
      <c r="F31" s="15">
        <v>29</v>
      </c>
      <c r="G31" s="15">
        <f t="shared" si="1"/>
        <v>174</v>
      </c>
      <c r="H31" s="87"/>
      <c r="I31" s="69"/>
      <c r="J31" s="70">
        <v>0</v>
      </c>
      <c r="K31" s="71">
        <f t="shared" si="0"/>
        <v>0</v>
      </c>
    </row>
    <row r="32" spans="1:14" s="72" customFormat="1" ht="25.5" x14ac:dyDescent="0.2">
      <c r="A32" s="67">
        <v>26</v>
      </c>
      <c r="B32" s="6" t="s">
        <v>20</v>
      </c>
      <c r="C32" s="22" t="s">
        <v>24</v>
      </c>
      <c r="D32" s="6" t="s">
        <v>15</v>
      </c>
      <c r="E32" s="6">
        <v>8</v>
      </c>
      <c r="F32" s="15">
        <v>350</v>
      </c>
      <c r="G32" s="15">
        <f t="shared" si="1"/>
        <v>2800</v>
      </c>
      <c r="H32" s="87"/>
      <c r="I32" s="69"/>
      <c r="J32" s="70">
        <v>0</v>
      </c>
      <c r="K32" s="71">
        <f t="shared" si="0"/>
        <v>0</v>
      </c>
    </row>
    <row r="33" spans="1:11" s="72" customFormat="1" ht="38.25" x14ac:dyDescent="0.2">
      <c r="A33" s="73">
        <v>27</v>
      </c>
      <c r="B33" s="6" t="s">
        <v>21</v>
      </c>
      <c r="C33" s="30" t="s">
        <v>74</v>
      </c>
      <c r="D33" s="6" t="s">
        <v>6</v>
      </c>
      <c r="E33" s="6">
        <v>8</v>
      </c>
      <c r="F33" s="15">
        <v>630</v>
      </c>
      <c r="G33" s="15">
        <f t="shared" si="1"/>
        <v>5040</v>
      </c>
      <c r="H33" s="87"/>
      <c r="I33" s="78"/>
      <c r="J33" s="70">
        <v>0</v>
      </c>
      <c r="K33" s="71">
        <f t="shared" si="0"/>
        <v>0</v>
      </c>
    </row>
    <row r="34" spans="1:11" ht="15.75" thickBot="1" x14ac:dyDescent="0.3">
      <c r="A34" s="50"/>
      <c r="B34" s="51" t="s">
        <v>16</v>
      </c>
      <c r="C34" s="58"/>
      <c r="D34" s="58"/>
      <c r="E34" s="59"/>
      <c r="F34" s="60"/>
      <c r="G34" s="55">
        <f>SUM(G17:G33)</f>
        <v>13830</v>
      </c>
      <c r="H34" s="88"/>
      <c r="I34" s="56"/>
      <c r="J34" s="57"/>
      <c r="K34" s="57">
        <f>SUM(K17:K33)</f>
        <v>0</v>
      </c>
    </row>
    <row r="35" spans="1:11" s="72" customFormat="1" ht="26.25" thickTop="1" x14ac:dyDescent="0.2">
      <c r="A35" s="73">
        <v>28</v>
      </c>
      <c r="B35" s="24" t="s">
        <v>20</v>
      </c>
      <c r="C35" s="25" t="s">
        <v>25</v>
      </c>
      <c r="D35" s="13" t="s">
        <v>15</v>
      </c>
      <c r="E35" s="13">
        <v>15</v>
      </c>
      <c r="F35" s="16">
        <v>390</v>
      </c>
      <c r="G35" s="16">
        <f t="shared" ref="G35:G36" si="6">F35*E35</f>
        <v>5850</v>
      </c>
      <c r="H35" s="86" t="s">
        <v>36</v>
      </c>
      <c r="I35" s="74"/>
      <c r="J35" s="75">
        <v>0</v>
      </c>
      <c r="K35" s="76">
        <f t="shared" si="0"/>
        <v>0</v>
      </c>
    </row>
    <row r="36" spans="1:11" s="72" customFormat="1" ht="38.25" x14ac:dyDescent="0.2">
      <c r="A36" s="73">
        <v>29</v>
      </c>
      <c r="B36" s="6" t="s">
        <v>21</v>
      </c>
      <c r="C36" s="30" t="s">
        <v>74</v>
      </c>
      <c r="D36" s="6" t="s">
        <v>6</v>
      </c>
      <c r="E36" s="13">
        <v>20</v>
      </c>
      <c r="F36" s="16">
        <v>630</v>
      </c>
      <c r="G36" s="16">
        <f t="shared" si="6"/>
        <v>12600</v>
      </c>
      <c r="H36" s="87"/>
      <c r="I36" s="74"/>
      <c r="J36" s="70">
        <v>0</v>
      </c>
      <c r="K36" s="71">
        <f t="shared" si="0"/>
        <v>0</v>
      </c>
    </row>
    <row r="37" spans="1:11" ht="15.75" thickBot="1" x14ac:dyDescent="0.3">
      <c r="A37" s="50"/>
      <c r="B37" s="51" t="s">
        <v>16</v>
      </c>
      <c r="C37" s="58"/>
      <c r="D37" s="58"/>
      <c r="E37" s="59"/>
      <c r="F37" s="60"/>
      <c r="G37" s="55">
        <f>SUM(G35:G36)</f>
        <v>18450</v>
      </c>
      <c r="H37" s="88"/>
      <c r="I37" s="56"/>
      <c r="J37" s="57"/>
      <c r="K37" s="57">
        <f>SUM(K35:K36)</f>
        <v>0</v>
      </c>
    </row>
    <row r="38" spans="1:11" s="72" customFormat="1" ht="26.25" thickTop="1" x14ac:dyDescent="0.2">
      <c r="A38" s="67">
        <v>30</v>
      </c>
      <c r="B38" s="6" t="s">
        <v>20</v>
      </c>
      <c r="C38" s="22" t="s">
        <v>24</v>
      </c>
      <c r="D38" s="6" t="s">
        <v>15</v>
      </c>
      <c r="E38" s="6">
        <v>1</v>
      </c>
      <c r="F38" s="15">
        <v>350</v>
      </c>
      <c r="G38" s="15">
        <f t="shared" ref="G38:G39" si="7">F38*E38</f>
        <v>350</v>
      </c>
      <c r="H38" s="86" t="s">
        <v>35</v>
      </c>
      <c r="I38" s="69"/>
      <c r="J38" s="75">
        <v>0</v>
      </c>
      <c r="K38" s="76">
        <f t="shared" si="0"/>
        <v>0</v>
      </c>
    </row>
    <row r="39" spans="1:11" s="72" customFormat="1" ht="38.25" x14ac:dyDescent="0.2">
      <c r="A39" s="73">
        <v>31</v>
      </c>
      <c r="B39" s="6" t="s">
        <v>21</v>
      </c>
      <c r="C39" s="30" t="s">
        <v>74</v>
      </c>
      <c r="D39" s="6" t="s">
        <v>6</v>
      </c>
      <c r="E39" s="6">
        <v>4</v>
      </c>
      <c r="F39" s="15">
        <v>630</v>
      </c>
      <c r="G39" s="15">
        <f t="shared" si="7"/>
        <v>2520</v>
      </c>
      <c r="H39" s="87"/>
      <c r="I39" s="69"/>
      <c r="J39" s="70">
        <v>0</v>
      </c>
      <c r="K39" s="71">
        <f t="shared" si="0"/>
        <v>0</v>
      </c>
    </row>
    <row r="40" spans="1:11" ht="15.75" thickBot="1" x14ac:dyDescent="0.3">
      <c r="A40" s="50"/>
      <c r="B40" s="61" t="s">
        <v>16</v>
      </c>
      <c r="C40" s="62"/>
      <c r="D40" s="62"/>
      <c r="E40" s="63"/>
      <c r="F40" s="60"/>
      <c r="G40" s="55">
        <f>SUM(G38:G39)</f>
        <v>2870</v>
      </c>
      <c r="H40" s="88"/>
      <c r="I40" s="56"/>
      <c r="J40" s="57"/>
      <c r="K40" s="57">
        <f>SUM(K38:K39)</f>
        <v>0</v>
      </c>
    </row>
    <row r="41" spans="1:11" ht="15.75" thickTop="1" x14ac:dyDescent="0.25">
      <c r="A41" s="39" t="s">
        <v>50</v>
      </c>
      <c r="B41" s="40"/>
      <c r="C41" s="40"/>
      <c r="D41" s="40"/>
      <c r="E41" s="40"/>
      <c r="F41" s="40"/>
      <c r="G41" s="79">
        <f>SUM(G16+G34+G37+G40)</f>
        <v>38400</v>
      </c>
      <c r="H41" s="41"/>
      <c r="I41" s="42"/>
      <c r="J41" s="43"/>
      <c r="K41" s="81">
        <f>SUM(K40,K37,K34,K16)</f>
        <v>0</v>
      </c>
    </row>
    <row r="42" spans="1:11" ht="15.75" thickBot="1" x14ac:dyDescent="0.3">
      <c r="A42" s="44" t="s">
        <v>51</v>
      </c>
      <c r="B42" s="45"/>
      <c r="C42" s="45"/>
      <c r="D42" s="45"/>
      <c r="E42" s="45"/>
      <c r="F42" s="45"/>
      <c r="G42" s="80">
        <f>SUM(G41*1.21)</f>
        <v>46464</v>
      </c>
      <c r="H42" s="46"/>
      <c r="I42" s="47"/>
      <c r="J42" s="48"/>
      <c r="K42" s="82">
        <f>SUM(K41*1.21)</f>
        <v>0</v>
      </c>
    </row>
    <row r="43" spans="1:11" x14ac:dyDescent="0.25">
      <c r="A43"/>
      <c r="B43" s="3"/>
      <c r="F43" s="17"/>
      <c r="G43" s="17"/>
    </row>
    <row r="44" spans="1:11" x14ac:dyDescent="0.25">
      <c r="A44"/>
      <c r="B44" s="3"/>
      <c r="C44"/>
      <c r="D44"/>
      <c r="E44"/>
      <c r="F44"/>
      <c r="G44"/>
      <c r="H44" s="10"/>
      <c r="I44" s="10"/>
      <c r="J44"/>
      <c r="K44"/>
    </row>
    <row r="47" spans="1:11" x14ac:dyDescent="0.25">
      <c r="I47" s="33"/>
    </row>
    <row r="48" spans="1:11" x14ac:dyDescent="0.25">
      <c r="I48" s="34"/>
    </row>
    <row r="53" spans="8:11" x14ac:dyDescent="0.25">
      <c r="H53" s="11"/>
      <c r="I53" s="11"/>
      <c r="J53" s="11"/>
      <c r="K53" s="12"/>
    </row>
    <row r="54" spans="8:11" x14ac:dyDescent="0.25">
      <c r="H54" s="49" t="s">
        <v>52</v>
      </c>
      <c r="I54" s="49"/>
      <c r="J54" s="49"/>
      <c r="K54" s="49"/>
    </row>
  </sheetData>
  <sortState ref="C8:C35">
    <sortCondition ref="C8"/>
  </sortState>
  <mergeCells count="7">
    <mergeCell ref="A41:F41"/>
    <mergeCell ref="A42:F42"/>
    <mergeCell ref="H54:K54"/>
    <mergeCell ref="H6:H16"/>
    <mergeCell ref="H17:H34"/>
    <mergeCell ref="H35:H37"/>
    <mergeCell ref="H38:H40"/>
  </mergeCells>
  <pageMargins left="0.11811023622047245" right="0.11811023622047245" top="0.19685039370078741" bottom="0.19685039370078741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2023-01-24T15:13:26Z</cp:lastPrinted>
  <dcterms:created xsi:type="dcterms:W3CDTF">2018-05-21T11:46:33Z</dcterms:created>
  <dcterms:modified xsi:type="dcterms:W3CDTF">2023-01-25T10:16:18Z</dcterms:modified>
</cp:coreProperties>
</file>