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28" yWindow="65428" windowWidth="23256" windowHeight="12576" activeTab="0"/>
  </bookViews>
  <sheets>
    <sheet name="Drogeri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<sst xmlns="http://schemas.openxmlformats.org/spreadsheetml/2006/main" count="294" uniqueCount="144">
  <si>
    <t>ks</t>
  </si>
  <si>
    <t>č.</t>
  </si>
  <si>
    <t>uchazeč splňuje ANO/NE</t>
  </si>
  <si>
    <t>název</t>
  </si>
  <si>
    <t>popis</t>
  </si>
  <si>
    <t>měrná jednotka</t>
  </si>
  <si>
    <t>Pytle na odpadky</t>
  </si>
  <si>
    <t>role</t>
  </si>
  <si>
    <t>Houbičky  na mytí nádobí</t>
  </si>
  <si>
    <t>krabice</t>
  </si>
  <si>
    <t>Prostředky na různé povrchy</t>
  </si>
  <si>
    <t>Prostředky na okna</t>
  </si>
  <si>
    <t>Hadr na podlahu</t>
  </si>
  <si>
    <t>Ochrana rukou</t>
  </si>
  <si>
    <t>Tuhé mýdlo</t>
  </si>
  <si>
    <t>Hadřík</t>
  </si>
  <si>
    <t>Osvěžovač ve spreji</t>
  </si>
  <si>
    <t>Tekuté mýdlo</t>
  </si>
  <si>
    <t>bal</t>
  </si>
  <si>
    <t>Mycí prostředky desinfekční</t>
  </si>
  <si>
    <t>Sítko do pisoáru</t>
  </si>
  <si>
    <t>Toaletní papír</t>
  </si>
  <si>
    <t>Dezinfekční prostředky</t>
  </si>
  <si>
    <t>Mycí prostředky na podlahu</t>
  </si>
  <si>
    <t>WC blok</t>
  </si>
  <si>
    <t>Přípravky do myček nádobí</t>
  </si>
  <si>
    <t>Kuchyňské papírové utěrky</t>
  </si>
  <si>
    <t>Papírové ručníky</t>
  </si>
  <si>
    <t>Čistič na znečištěné plochy</t>
  </si>
  <si>
    <t>Universální čistič</t>
  </si>
  <si>
    <t>Čistící prostředky na různé povrchy</t>
  </si>
  <si>
    <t>Mycí prostředek na nádobí</t>
  </si>
  <si>
    <t>Mycí prostředek na WC</t>
  </si>
  <si>
    <t>Utěrka</t>
  </si>
  <si>
    <t>Rukavice</t>
  </si>
  <si>
    <t>Krém na ruce</t>
  </si>
  <si>
    <t>WC tablety</t>
  </si>
  <si>
    <t>Čistící ubrousky</t>
  </si>
  <si>
    <t>Víceúčelová utěrka</t>
  </si>
  <si>
    <t>pár</t>
  </si>
  <si>
    <t>Papírové kapesníky</t>
  </si>
  <si>
    <t>tekuté mýdlo husté konzistence, dodáváno v kanystru o objemu 5 L</t>
  </si>
  <si>
    <t>sáčky do odpadkových košů LDPE - objem 60 l, velikost 60-70 x 70-80 cm, zatahovací, 10-15 ks v roli</t>
  </si>
  <si>
    <t>Celkem</t>
  </si>
  <si>
    <t xml:space="preserve">Mycí prostředky </t>
  </si>
  <si>
    <t>Čistič potrubí</t>
  </si>
  <si>
    <t>toaletní papír 2vrstvý, tissue papír, min. 380 útržků, malé role, bílá barva</t>
  </si>
  <si>
    <t>21100622
ORF</t>
  </si>
  <si>
    <t>ZIP sáček</t>
  </si>
  <si>
    <t>21100782
OJS
MVČR</t>
  </si>
  <si>
    <t>21100861
OTF</t>
  </si>
  <si>
    <t>21100865
THS</t>
  </si>
  <si>
    <t>sáčky do odpadkových košů - objem 60 l, velikost 60-70 x 80-90 cm, nezatahovací</t>
  </si>
  <si>
    <t>sáčky do odpadkových košů LDPE - objem 30 l, velikost 50-60 x 50-60 cm, zatahovací, 10-15 ks v roli</t>
  </si>
  <si>
    <t>Desinfekční prostředky</t>
  </si>
  <si>
    <t>na nábytek a dřevěné plochy, balení min. 50ks</t>
  </si>
  <si>
    <t>Čistící prostředky na nábytek</t>
  </si>
  <si>
    <t>plátěná, rozměry cca 65x40cm, 100% bavlna, gramáž min. 200g/m2, různé barvy</t>
  </si>
  <si>
    <t>tablety do pisoáru, čistí a dezodorují, bohatě pění a omezují tvorbu vodního kamene, balení cca 1000g, různé vůně</t>
  </si>
  <si>
    <t>upevnění pomocí záložek na horní straně, bavlněná příze, barva bílá, délka 50cm, šířka 13cm</t>
  </si>
  <si>
    <t xml:space="preserve">úchyt na mop, plochý, se záložkami, barva modrá, délka 40cm, šířka 11cm, materiál plast </t>
  </si>
  <si>
    <t>Kosmetické utěrky</t>
  </si>
  <si>
    <t xml:space="preserve">úklidové rukavice gumové, velikost M                            </t>
  </si>
  <si>
    <t>21100777
ONF</t>
  </si>
  <si>
    <t>21100641
OU</t>
  </si>
  <si>
    <t>21100694
OJS</t>
  </si>
  <si>
    <t>Takto podbarvená pole dodavatel povinně vyplní</t>
  </si>
  <si>
    <t>Nabídková cena za jednotku v Kč bez DPH</t>
  </si>
  <si>
    <t>Nabídková cena celkem v Kč bez DPH</t>
  </si>
  <si>
    <t>Předpokládaná hodnota za ks v Kč bez DPH</t>
  </si>
  <si>
    <t>Předpokládaná hodnota celkem v Kč bez DPH</t>
  </si>
  <si>
    <t>číslo objednávky ÚJF</t>
  </si>
  <si>
    <t>Celková cena v Kč bez DPH</t>
  </si>
  <si>
    <t>Celková cena v Kč s DPH</t>
  </si>
  <si>
    <t>podpis oprávněné osoby za dodavatele</t>
  </si>
  <si>
    <t>WC gel - čistí, předchází usazování vodního kamene, desinfikuje, zajišťuje vůni, min. 750 ml</t>
  </si>
  <si>
    <t>extra silný tekutý čistící prostředek na Wc a sanitární keramiku. Spolehlivě zbaví toaletu všech nečistot, a to i pod jejím vnitřním okrajem, min. 750 ml</t>
  </si>
  <si>
    <t>tekutý písek - čistící krém odstraňující běžné nečistoty a mastnotu, min. 600 g</t>
  </si>
  <si>
    <t>tekutý čistič na vápenaté usazeniny, rez a vodní kámen, pro použití v kuchyni, koupelně a WC, min. 500 ml</t>
  </si>
  <si>
    <t>tekutý čistící prostředek na podlahy, dodáváno v kanystru o objemu 5 litrů</t>
  </si>
  <si>
    <t>desinfekční gel na povrchy, min. 650 g</t>
  </si>
  <si>
    <t>prostředek na mytí nádobí, koncentrovaný, min. 450 ml</t>
  </si>
  <si>
    <t>hadr mikrovlákno cca 60 x 70 cm, min. 235 g</t>
  </si>
  <si>
    <t>krém na ruce - výživný, ochranný, pro všechny typy pleti, min. 100 ml</t>
  </si>
  <si>
    <t>mikrovlákno-švédská utěrka cca 30 x 30 cm</t>
  </si>
  <si>
    <t>osvěžovač vzduchu ve spreji - pro použití na WC atd., různé vůně, min. 300 ml</t>
  </si>
  <si>
    <t>závěsný se čtyřmi aktivními kuličkami s vynikajícími vlastnostmi pro docílení hygienicky čisté a svěží toalety, balení 2 x min. 50 g</t>
  </si>
  <si>
    <t>vonné sítko do pisoáru</t>
  </si>
  <si>
    <t>sáčky do odpadkových košů HDPE - objem 30 l, velikost 50-60 x 50-60 cm, nezatahovací, např. 50 ks v roli, tj. celkem min. 1500 ks sáčků</t>
  </si>
  <si>
    <t>toaletní papír do zásobníků, průměr 23 cm, návin min. 220 m, bílý dvouvrstvý</t>
  </si>
  <si>
    <t>papírový ručník skládaný do zásobníků, jednotlivé listy bílé dvouvrstvé, ZZ uspořádání, vysoká kvalita, celulóza  krabice min. 3000 ks</t>
  </si>
  <si>
    <t>papírové kapesníky 2vrstvé, bílé, balení = krabice min. 200 kusů kapesníků +/- 5%</t>
  </si>
  <si>
    <t>prostředek na odmašťování, dezinfekční, s rozprašovačem, min. 750ml</t>
  </si>
  <si>
    <t>pro čištění koupelny a kuchyně, ale také na další povrchy, min. 500ml</t>
  </si>
  <si>
    <t>houbičky s abrazivní plochou na mytí nádobí cca 47 x 78 x 23 mm, balení např. 10 ks (min. 50 ks houbiček)</t>
  </si>
  <si>
    <t>prostředek na mytí nádobí, koncentrovaný, min. 900 ml</t>
  </si>
  <si>
    <t>víceúčelová, vysoká sací schopnost, cca 34 x 38 cm, balení např. 5 kusů (min. 25 ks utěrek)</t>
  </si>
  <si>
    <t>nepouští vlákna, silně savá, na nádobí, balení např. 3 kusy (min. 15 ks utěrek)</t>
  </si>
  <si>
    <t>toaletní papír do zásobníků, průměr 28 cm, návin min. 220 m, bílý dvouvrstvý, např. v balení 6 rolí (min. 60 rolí celkem)</t>
  </si>
  <si>
    <t>papírový ručník skládaný do zásobníků, jednotlivé listy bílé, ZZ uspořádání, krabice min. 3000ks, rozměr 24-26x22-24cm, dvouvrtsvé, kvalitní, ne recykl.</t>
  </si>
  <si>
    <t>kapsle do myčky, snadno rozpustné ve vodě a jednoduše tak umyjí veškerou nečistotu k vaší plné spokojenosti. Účinkují i při nízké teplotě, balení min. po 60 ks</t>
  </si>
  <si>
    <t>pro rozpouštění odpadu, min. 450 ml</t>
  </si>
  <si>
    <t>papírové utěrky ze 100% celulosy, dvouvrstvé, délka min. 2x10m, min. 50 útržků v roli, balení 2 kusy</t>
  </si>
  <si>
    <t>v ruličkách, 2vrstvý, návin min. 18 m, provedení celuloza, bílý, např. balení po 48 ks (min. 288 ks rolí)</t>
  </si>
  <si>
    <t>nepudrované, jednorázové nitrilové rukavice, neobsahují latexové bílkoviny,  velikost XL, balení 100 kusů</t>
  </si>
  <si>
    <t>nepudrované, jednorázové nitrilové rukavice, neobsahují latexové bílkoviny,  velikost S, balení 100 kusů</t>
  </si>
  <si>
    <t>nepudrované, jednorázové nitrilové rukavice, neobsahují latexové bílkoviny,  velikost M, balení 100 kusů</t>
  </si>
  <si>
    <t>nepudrované, jednorázové nitrilové rukavice, neobsahují latexové bílkoviny,  velikost L, balení 100 kusů</t>
  </si>
  <si>
    <t>ocet, min. 1000 ml</t>
  </si>
  <si>
    <t>pro čištění koupelny a kuchyně, ale také na další povrchy, min. 500 ml</t>
  </si>
  <si>
    <t>slouží k čištění a dezinfekci podlah, nábytku, kuchyňského a hygienického náčiní, min. 500 ml</t>
  </si>
  <si>
    <t>tekutý čistič na vápenaté usazeniny, rez a vodní kámen, pro použití v kuchyni, koupelně a WC, min. 750 ml</t>
  </si>
  <si>
    <t>slouží k čištění a dezinfekci podlah, nábytku, kuchyňského a hygienického náčiní, min. 750 ml</t>
  </si>
  <si>
    <t>s rozprašovačem, čistič na velmi znečištěné plochy, umyvadla, WC, obkládačky, spolehlivě odstraní rez, vodní kámen a jiné usazeniny, min. 500 ml</t>
  </si>
  <si>
    <t>WC gel - čistí, předchází usazování vodního kamene, desinfikuje, zajišťuje vůni, min. 400ml</t>
  </si>
  <si>
    <t xml:space="preserve"> univerzální citronový čistič, min. 1000 ml</t>
  </si>
  <si>
    <t>dezinfekční saponát na vytírání podlah, dezinfikuje všechny materiály a plochy a zároveň ničí mikroby, min. 1000 ml</t>
  </si>
  <si>
    <t>tekutý čistící a desinfekční přípravek, sloužící k desinfekci vody a povrchů, univers. použití pro desinfekci podlah, koupelen, WC, kuchyní atd., min. 1000 ml</t>
  </si>
  <si>
    <t>dezinfekční prostředek, kanystr 5l, pro dezinfekci a čištění omyvatelných ploch a předmětů: podlah, kachliček, dveří, pro zevní užití</t>
  </si>
  <si>
    <t>k čištění a dezinfekci podlah, nábytku, kuchyňského a hygienického náčiní, min. 1000 ml</t>
  </si>
  <si>
    <t>univerzální čistič na podlahy, min. 1000 ml</t>
  </si>
  <si>
    <t>aktivní pěna, k čištění a dezinfekci podlah, nábytku, kuchyňského a hygienického náčiní, min. 500ml</t>
  </si>
  <si>
    <t>desinfekční gel na ruce, kanystr 5l, obsah alkoholu min. 65%</t>
  </si>
  <si>
    <t>čistící prostředek na sklo s rozprašovačem, min. 500 ml</t>
  </si>
  <si>
    <t>regenerační krém konopný s pupálkovým olejem min. 100 ml</t>
  </si>
  <si>
    <t xml:space="preserve">mýdlo toaletní min. 80g </t>
  </si>
  <si>
    <t>čistič nábytku, rozprašovač, proti prachu, vůně Manolie, min. 500ml</t>
  </si>
  <si>
    <t>univerzální, hadrová, pro mytí povrchů, materiál VSS/polypropylen, rozměry cca 40x40cm, balení např. 3ks (min. 15 ks utěrek)</t>
  </si>
  <si>
    <t>osvěžovač vzduchu ve spreji - pro použití na WC atd., min. 300 ml</t>
  </si>
  <si>
    <t>sáčky do odpadkových košů LDPE - objem 30-40 l, velikost 50-60 x 50-60 cm, nezatahovací, např. 50 ks v roli</t>
  </si>
  <si>
    <t>sáčky do odpadkových košů LDPE - objem 120 l, velikost cca 70 x 100 cm, nezatahovací, extra pevné, barva černá, např. 10 ks v roli</t>
  </si>
  <si>
    <t>2vrstvý, malé role, návin min. 18 m, provedení celuloza, bílý, balení obsahuje např. 48 ks (min. počet 384 ks rolí)</t>
  </si>
  <si>
    <t>kapesníčky, bezplastová krabička, 3vrstvé, balení min. po 100ks, bez parfemace, materiál celulóza</t>
  </si>
  <si>
    <t>Návlek k mopu</t>
  </si>
  <si>
    <t>Úchyt na mop</t>
  </si>
  <si>
    <t>přípravek určený k odstranění plísní atd., s okamžitým a viditelným efektem a dezinfekčními účinky, na omítky, zdivo, kámen, obkládačky, sklokeramiku, sklo, silikon, např. kanystr 5 L</t>
  </si>
  <si>
    <t>Příloha ke Kupní smlouvě - Technická specifikace k VZ "Úklidové a čistící prostředky pro ÚJF 05/21"</t>
  </si>
  <si>
    <t>uzavíratelný, materiál PE, balení po např. 100ks (min. 4000 ks sáčků), rozměry 40x60 mm</t>
  </si>
  <si>
    <t>uzavíratelný, materiál PE, balení po např. 100ks (min. 2000 ks sáčků), rozměry 50x70 mm</t>
  </si>
  <si>
    <t>uzavíratelný, materiál PE, balení po např. 100ks (min. 2000 ks sáčků), rozměry 80x120 mm</t>
  </si>
  <si>
    <t>uzavíratelný, materiál PE, balení po např. 100ks (min. 2000 ks sáčků), rozměry 100x150 mm</t>
  </si>
  <si>
    <t>uzavíratelný, materiál PE, balení po např. 100ks (min. 2000 ks sáčků), rozměry 120x180 mm</t>
  </si>
  <si>
    <t>uzavíratelný, materiál PE, balení po např. 100ks (min. 1500 ks sáčků), rozměry 160x250 mm</t>
  </si>
  <si>
    <t>uzavíratelný, materiál PE, balení po např. 100ks (min. 1000 ks sáčků), rozměry 200x300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</si>
</sst>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8"/>
      <color theme="4" tint="-0.4999699890613556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6" fillId="3" borderId="2" xfId="2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" borderId="5" xfId="2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3" borderId="15" xfId="2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10" fillId="0" borderId="0" xfId="0" applyFont="1"/>
    <xf numFmtId="0" fontId="11" fillId="5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center" vertical="center"/>
    </xf>
    <xf numFmtId="0" fontId="9" fillId="7" borderId="16" xfId="21" applyFont="1" applyFill="1" applyBorder="1" applyAlignment="1">
      <alignment horizontal="center" vertical="center"/>
      <protection/>
    </xf>
    <xf numFmtId="0" fontId="9" fillId="7" borderId="16" xfId="21" applyFont="1" applyFill="1" applyBorder="1" applyAlignment="1">
      <alignment vertical="center" wrapText="1"/>
      <protection/>
    </xf>
    <xf numFmtId="0" fontId="5" fillId="7" borderId="16" xfId="0" applyFont="1" applyFill="1" applyBorder="1" applyAlignment="1">
      <alignment horizontal="center" vertical="center" wrapText="1"/>
    </xf>
    <xf numFmtId="164" fontId="5" fillId="7" borderId="16" xfId="0" applyNumberFormat="1" applyFont="1" applyFill="1" applyBorder="1" applyAlignment="1">
      <alignment horizontal="center" vertical="center" wrapText="1"/>
    </xf>
    <xf numFmtId="164" fontId="2" fillId="7" borderId="16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9" fillId="7" borderId="17" xfId="21" applyFont="1" applyFill="1" applyBorder="1" applyAlignment="1">
      <alignment horizontal="center" vertical="center"/>
      <protection/>
    </xf>
    <xf numFmtId="0" fontId="9" fillId="7" borderId="17" xfId="21" applyFont="1" applyFill="1" applyBorder="1" applyAlignment="1">
      <alignment vertical="center" wrapText="1"/>
      <protection/>
    </xf>
    <xf numFmtId="0" fontId="5" fillId="7" borderId="17" xfId="0" applyFont="1" applyFill="1" applyBorder="1" applyAlignment="1">
      <alignment horizontal="center" vertical="center" wrapText="1"/>
    </xf>
    <xf numFmtId="164" fontId="5" fillId="7" borderId="17" xfId="0" applyNumberFormat="1" applyFont="1" applyFill="1" applyBorder="1" applyAlignment="1">
      <alignment horizontal="center" vertical="center" wrapText="1"/>
    </xf>
    <xf numFmtId="164" fontId="2" fillId="7" borderId="17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9" fillId="7" borderId="18" xfId="21" applyFont="1" applyFill="1" applyBorder="1" applyAlignment="1">
      <alignment horizontal="center" vertical="center"/>
      <protection/>
    </xf>
    <xf numFmtId="0" fontId="9" fillId="7" borderId="18" xfId="21" applyFont="1" applyFill="1" applyBorder="1" applyAlignment="1">
      <alignment vertical="center" wrapText="1"/>
      <protection/>
    </xf>
    <xf numFmtId="0" fontId="5" fillId="7" borderId="18" xfId="0" applyFont="1" applyFill="1" applyBorder="1" applyAlignment="1">
      <alignment horizontal="center" vertical="center" wrapText="1"/>
    </xf>
    <xf numFmtId="164" fontId="5" fillId="7" borderId="18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/>
    </xf>
    <xf numFmtId="164" fontId="2" fillId="7" borderId="18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showGridLines="0" tabSelected="1" workbookViewId="0" topLeftCell="A1">
      <selection activeCell="C32" sqref="C32"/>
    </sheetView>
  </sheetViews>
  <sheetFormatPr defaultColWidth="9.140625" defaultRowHeight="15"/>
  <cols>
    <col min="1" max="1" width="6.140625" style="2" customWidth="1"/>
    <col min="2" max="2" width="22.421875" style="2" customWidth="1"/>
    <col min="3" max="3" width="53.140625" style="1" customWidth="1"/>
    <col min="4" max="4" width="7.8515625" style="2" customWidth="1"/>
    <col min="5" max="5" width="6.7109375" style="2" customWidth="1"/>
    <col min="6" max="6" width="12.7109375" style="2" customWidth="1"/>
    <col min="7" max="7" width="14.8515625" style="2" customWidth="1"/>
    <col min="8" max="8" width="11.28125" style="7" customWidth="1"/>
    <col min="9" max="11" width="10.00390625" style="2" customWidth="1"/>
  </cols>
  <sheetData>
    <row r="1" spans="1:11" ht="23.4">
      <c r="A1" s="70" t="s">
        <v>136</v>
      </c>
      <c r="B1"/>
      <c r="E1" s="68"/>
      <c r="F1" s="68"/>
      <c r="G1" s="68"/>
      <c r="H1" s="68"/>
      <c r="I1" s="69"/>
      <c r="J1" s="26"/>
      <c r="K1" s="67"/>
    </row>
    <row r="2" spans="1:11" ht="15">
      <c r="A2" s="8"/>
      <c r="B2"/>
      <c r="E2" s="68"/>
      <c r="F2" s="68"/>
      <c r="G2" s="68"/>
      <c r="H2" s="68"/>
      <c r="I2" s="69"/>
      <c r="J2" s="67"/>
      <c r="K2" s="67"/>
    </row>
    <row r="3" spans="1:2" ht="15">
      <c r="A3" s="71"/>
      <c r="B3" s="72" t="s">
        <v>66</v>
      </c>
    </row>
    <row r="4" spans="1:2" ht="15">
      <c r="A4" s="72"/>
      <c r="B4" s="72"/>
    </row>
    <row r="5" spans="1:11" ht="63" customHeight="1">
      <c r="A5" s="49" t="s">
        <v>1</v>
      </c>
      <c r="B5" s="49" t="s">
        <v>3</v>
      </c>
      <c r="C5" s="49" t="s">
        <v>4</v>
      </c>
      <c r="D5" s="73" t="s">
        <v>5</v>
      </c>
      <c r="E5" s="73" t="s">
        <v>0</v>
      </c>
      <c r="F5" s="73" t="s">
        <v>69</v>
      </c>
      <c r="G5" s="73" t="s">
        <v>70</v>
      </c>
      <c r="H5" s="73" t="s">
        <v>71</v>
      </c>
      <c r="I5" s="73" t="s">
        <v>2</v>
      </c>
      <c r="J5" s="73" t="s">
        <v>67</v>
      </c>
      <c r="K5" s="73" t="s">
        <v>68</v>
      </c>
    </row>
    <row r="6" spans="1:11" ht="32.25" customHeight="1">
      <c r="A6" s="50">
        <v>1</v>
      </c>
      <c r="B6" s="6" t="s">
        <v>21</v>
      </c>
      <c r="C6" s="33" t="s">
        <v>46</v>
      </c>
      <c r="D6" s="6" t="s">
        <v>7</v>
      </c>
      <c r="E6" s="6">
        <v>320</v>
      </c>
      <c r="F6" s="15">
        <v>5</v>
      </c>
      <c r="G6" s="15">
        <f aca="true" t="shared" si="0" ref="G6">F6*E6</f>
        <v>1600</v>
      </c>
      <c r="H6" s="108" t="s">
        <v>65</v>
      </c>
      <c r="I6" s="101"/>
      <c r="J6" s="102">
        <v>0</v>
      </c>
      <c r="K6" s="57">
        <f>SUM(J6*E6)</f>
        <v>0</v>
      </c>
    </row>
    <row r="7" spans="1:11" s="8" customFormat="1" ht="15" thickBot="1">
      <c r="A7" s="85"/>
      <c r="B7" s="86" t="s">
        <v>43</v>
      </c>
      <c r="C7" s="87"/>
      <c r="D7" s="88"/>
      <c r="E7" s="88"/>
      <c r="F7" s="89"/>
      <c r="G7" s="89">
        <f>SUM(G6)</f>
        <v>1600</v>
      </c>
      <c r="H7" s="109"/>
      <c r="I7" s="85"/>
      <c r="J7" s="90"/>
      <c r="K7" s="90">
        <f>K6</f>
        <v>0</v>
      </c>
    </row>
    <row r="8" spans="1:11" ht="28.2" thickTop="1">
      <c r="A8" s="56">
        <v>2</v>
      </c>
      <c r="B8" s="37" t="s">
        <v>32</v>
      </c>
      <c r="C8" s="20" t="s">
        <v>75</v>
      </c>
      <c r="D8" s="11" t="s">
        <v>0</v>
      </c>
      <c r="E8" s="38">
        <v>16</v>
      </c>
      <c r="F8" s="16">
        <v>40</v>
      </c>
      <c r="G8" s="16">
        <f aca="true" t="shared" si="1" ref="G8:G25">F8*E8</f>
        <v>640</v>
      </c>
      <c r="H8" s="107" t="s">
        <v>64</v>
      </c>
      <c r="I8" s="99"/>
      <c r="J8" s="100">
        <v>0</v>
      </c>
      <c r="K8" s="57">
        <f aca="true" t="shared" si="2" ref="K8:K71">SUM(J8*E8)</f>
        <v>0</v>
      </c>
    </row>
    <row r="9" spans="1:11" ht="41.4">
      <c r="A9" s="50">
        <v>3</v>
      </c>
      <c r="B9" s="54" t="s">
        <v>32</v>
      </c>
      <c r="C9" s="5" t="s">
        <v>76</v>
      </c>
      <c r="D9" s="6" t="s">
        <v>0</v>
      </c>
      <c r="E9" s="6">
        <v>3</v>
      </c>
      <c r="F9" s="15">
        <v>45</v>
      </c>
      <c r="G9" s="15">
        <f t="shared" si="1"/>
        <v>135</v>
      </c>
      <c r="H9" s="107"/>
      <c r="I9" s="101"/>
      <c r="J9" s="102">
        <v>0</v>
      </c>
      <c r="K9" s="57">
        <f t="shared" si="2"/>
        <v>0</v>
      </c>
    </row>
    <row r="10" spans="1:11" ht="27.6">
      <c r="A10" s="50">
        <v>4</v>
      </c>
      <c r="B10" s="6" t="s">
        <v>10</v>
      </c>
      <c r="C10" s="5" t="s">
        <v>77</v>
      </c>
      <c r="D10" s="6" t="s">
        <v>0</v>
      </c>
      <c r="E10" s="6">
        <v>6</v>
      </c>
      <c r="F10" s="15">
        <v>30</v>
      </c>
      <c r="G10" s="15">
        <f t="shared" si="1"/>
        <v>180</v>
      </c>
      <c r="H10" s="107"/>
      <c r="I10" s="101"/>
      <c r="J10" s="102">
        <v>0</v>
      </c>
      <c r="K10" s="57">
        <f t="shared" si="2"/>
        <v>0</v>
      </c>
    </row>
    <row r="11" spans="1:11" ht="27.6">
      <c r="A11" s="50">
        <v>5</v>
      </c>
      <c r="B11" s="13" t="s">
        <v>32</v>
      </c>
      <c r="C11" s="5" t="s">
        <v>78</v>
      </c>
      <c r="D11" s="6" t="s">
        <v>0</v>
      </c>
      <c r="E11" s="6">
        <v>3</v>
      </c>
      <c r="F11" s="15">
        <v>24</v>
      </c>
      <c r="G11" s="15">
        <f t="shared" si="1"/>
        <v>72</v>
      </c>
      <c r="H11" s="107"/>
      <c r="I11" s="101"/>
      <c r="J11" s="102">
        <v>0</v>
      </c>
      <c r="K11" s="57">
        <f t="shared" si="2"/>
        <v>0</v>
      </c>
    </row>
    <row r="12" spans="1:11" ht="27.6">
      <c r="A12" s="50">
        <v>6</v>
      </c>
      <c r="B12" s="6" t="s">
        <v>10</v>
      </c>
      <c r="C12" s="55" t="s">
        <v>79</v>
      </c>
      <c r="D12" s="6" t="s">
        <v>0</v>
      </c>
      <c r="E12" s="6">
        <v>5</v>
      </c>
      <c r="F12" s="15">
        <v>230</v>
      </c>
      <c r="G12" s="15">
        <f t="shared" si="1"/>
        <v>1150</v>
      </c>
      <c r="H12" s="107"/>
      <c r="I12" s="101"/>
      <c r="J12" s="102">
        <v>0</v>
      </c>
      <c r="K12" s="57">
        <f t="shared" si="2"/>
        <v>0</v>
      </c>
    </row>
    <row r="13" spans="1:11" ht="27.6">
      <c r="A13" s="56">
        <v>7</v>
      </c>
      <c r="B13" s="6" t="s">
        <v>19</v>
      </c>
      <c r="C13" s="5" t="s">
        <v>80</v>
      </c>
      <c r="D13" s="6" t="s">
        <v>0</v>
      </c>
      <c r="E13" s="6">
        <v>9</v>
      </c>
      <c r="F13" s="15">
        <v>35</v>
      </c>
      <c r="G13" s="15">
        <f t="shared" si="1"/>
        <v>315</v>
      </c>
      <c r="H13" s="107"/>
      <c r="I13" s="101"/>
      <c r="J13" s="102">
        <v>0</v>
      </c>
      <c r="K13" s="57">
        <f t="shared" si="2"/>
        <v>0</v>
      </c>
    </row>
    <row r="14" spans="1:11" ht="15">
      <c r="A14" s="56">
        <v>8</v>
      </c>
      <c r="B14" s="11" t="s">
        <v>31</v>
      </c>
      <c r="C14" s="20" t="s">
        <v>81</v>
      </c>
      <c r="D14" s="11" t="s">
        <v>0</v>
      </c>
      <c r="E14" s="11">
        <v>6</v>
      </c>
      <c r="F14" s="16">
        <v>22</v>
      </c>
      <c r="G14" s="16">
        <f t="shared" si="1"/>
        <v>132</v>
      </c>
      <c r="H14" s="107"/>
      <c r="I14" s="99"/>
      <c r="J14" s="100">
        <v>0</v>
      </c>
      <c r="K14" s="57">
        <f t="shared" si="2"/>
        <v>0</v>
      </c>
    </row>
    <row r="15" spans="1:11" ht="15">
      <c r="A15" s="50">
        <v>9</v>
      </c>
      <c r="B15" s="6" t="s">
        <v>12</v>
      </c>
      <c r="C15" s="5" t="s">
        <v>82</v>
      </c>
      <c r="D15" s="6" t="s">
        <v>0</v>
      </c>
      <c r="E15" s="6">
        <v>3</v>
      </c>
      <c r="F15" s="15">
        <v>40</v>
      </c>
      <c r="G15" s="15">
        <f t="shared" si="1"/>
        <v>120</v>
      </c>
      <c r="H15" s="107"/>
      <c r="I15" s="101"/>
      <c r="J15" s="102">
        <v>0</v>
      </c>
      <c r="K15" s="57">
        <f t="shared" si="2"/>
        <v>0</v>
      </c>
    </row>
    <row r="16" spans="1:11" ht="27.6">
      <c r="A16" s="56">
        <v>10</v>
      </c>
      <c r="B16" s="6" t="s">
        <v>17</v>
      </c>
      <c r="C16" s="5" t="s">
        <v>41</v>
      </c>
      <c r="D16" s="6" t="s">
        <v>0</v>
      </c>
      <c r="E16" s="6">
        <v>4</v>
      </c>
      <c r="F16" s="25">
        <v>110</v>
      </c>
      <c r="G16" s="25">
        <f t="shared" si="1"/>
        <v>440</v>
      </c>
      <c r="H16" s="107"/>
      <c r="I16" s="99"/>
      <c r="J16" s="100">
        <v>0</v>
      </c>
      <c r="K16" s="57">
        <f t="shared" si="2"/>
        <v>0</v>
      </c>
    </row>
    <row r="17" spans="1:11" ht="41.25" customHeight="1">
      <c r="A17" s="50">
        <v>11</v>
      </c>
      <c r="B17" s="24" t="s">
        <v>22</v>
      </c>
      <c r="C17" s="5" t="s">
        <v>135</v>
      </c>
      <c r="D17" s="24" t="s">
        <v>0</v>
      </c>
      <c r="E17" s="24">
        <v>2</v>
      </c>
      <c r="F17" s="47">
        <v>450</v>
      </c>
      <c r="G17" s="47">
        <f t="shared" si="1"/>
        <v>900</v>
      </c>
      <c r="H17" s="107"/>
      <c r="I17" s="101"/>
      <c r="J17" s="102">
        <v>0</v>
      </c>
      <c r="K17" s="57">
        <f t="shared" si="2"/>
        <v>0</v>
      </c>
    </row>
    <row r="18" spans="1:11" ht="27.6">
      <c r="A18" s="56">
        <v>12</v>
      </c>
      <c r="B18" s="40" t="s">
        <v>13</v>
      </c>
      <c r="C18" s="20" t="s">
        <v>83</v>
      </c>
      <c r="D18" s="11" t="s">
        <v>0</v>
      </c>
      <c r="E18" s="11">
        <v>8</v>
      </c>
      <c r="F18" s="16">
        <v>40</v>
      </c>
      <c r="G18" s="16">
        <f t="shared" si="1"/>
        <v>320</v>
      </c>
      <c r="H18" s="107"/>
      <c r="I18" s="99"/>
      <c r="J18" s="100">
        <v>0</v>
      </c>
      <c r="K18" s="57">
        <f t="shared" si="2"/>
        <v>0</v>
      </c>
    </row>
    <row r="19" spans="1:11" ht="15">
      <c r="A19" s="50">
        <v>13</v>
      </c>
      <c r="B19" s="32" t="s">
        <v>15</v>
      </c>
      <c r="C19" s="17" t="s">
        <v>84</v>
      </c>
      <c r="D19" s="12" t="s">
        <v>0</v>
      </c>
      <c r="E19" s="12">
        <v>6</v>
      </c>
      <c r="F19" s="28">
        <v>20</v>
      </c>
      <c r="G19" s="18">
        <f t="shared" si="1"/>
        <v>120</v>
      </c>
      <c r="H19" s="107"/>
      <c r="I19" s="101"/>
      <c r="J19" s="102">
        <v>0</v>
      </c>
      <c r="K19" s="57">
        <f t="shared" si="2"/>
        <v>0</v>
      </c>
    </row>
    <row r="20" spans="1:11" ht="27.6">
      <c r="A20" s="50">
        <v>14</v>
      </c>
      <c r="B20" s="13" t="s">
        <v>16</v>
      </c>
      <c r="C20" s="5" t="s">
        <v>85</v>
      </c>
      <c r="D20" s="6" t="s">
        <v>0</v>
      </c>
      <c r="E20" s="35">
        <v>3</v>
      </c>
      <c r="F20" s="15">
        <v>30</v>
      </c>
      <c r="G20" s="15">
        <f t="shared" si="1"/>
        <v>90</v>
      </c>
      <c r="H20" s="107"/>
      <c r="I20" s="101"/>
      <c r="J20" s="102">
        <v>0</v>
      </c>
      <c r="K20" s="57">
        <f t="shared" si="2"/>
        <v>0</v>
      </c>
    </row>
    <row r="21" spans="1:11" ht="27.6">
      <c r="A21" s="56">
        <v>15</v>
      </c>
      <c r="B21" s="11" t="s">
        <v>24</v>
      </c>
      <c r="C21" s="20" t="s">
        <v>86</v>
      </c>
      <c r="D21" s="11" t="s">
        <v>18</v>
      </c>
      <c r="E21" s="11">
        <v>10</v>
      </c>
      <c r="F21" s="16">
        <v>47</v>
      </c>
      <c r="G21" s="16">
        <f t="shared" si="1"/>
        <v>470</v>
      </c>
      <c r="H21" s="107"/>
      <c r="I21" s="99"/>
      <c r="J21" s="100">
        <v>0</v>
      </c>
      <c r="K21" s="57">
        <f t="shared" si="2"/>
        <v>0</v>
      </c>
    </row>
    <row r="22" spans="1:11" ht="15">
      <c r="A22" s="19">
        <v>16</v>
      </c>
      <c r="B22" s="11" t="s">
        <v>20</v>
      </c>
      <c r="C22" s="20" t="s">
        <v>87</v>
      </c>
      <c r="D22" s="11" t="s">
        <v>0</v>
      </c>
      <c r="E22" s="11">
        <v>6</v>
      </c>
      <c r="F22" s="16">
        <v>35</v>
      </c>
      <c r="G22" s="16">
        <f t="shared" si="1"/>
        <v>210</v>
      </c>
      <c r="H22" s="107"/>
      <c r="I22" s="99"/>
      <c r="J22" s="100">
        <v>0</v>
      </c>
      <c r="K22" s="57">
        <f t="shared" si="2"/>
        <v>0</v>
      </c>
    </row>
    <row r="23" spans="1:11" ht="41.4">
      <c r="A23" s="36">
        <v>17</v>
      </c>
      <c r="B23" s="21" t="s">
        <v>6</v>
      </c>
      <c r="C23" s="22" t="s">
        <v>88</v>
      </c>
      <c r="D23" s="6" t="s">
        <v>7</v>
      </c>
      <c r="E23" s="6">
        <v>30</v>
      </c>
      <c r="F23" s="15">
        <v>18.4</v>
      </c>
      <c r="G23" s="15">
        <f t="shared" si="1"/>
        <v>552</v>
      </c>
      <c r="H23" s="107"/>
      <c r="I23" s="101"/>
      <c r="J23" s="102">
        <v>0</v>
      </c>
      <c r="K23" s="57">
        <f t="shared" si="2"/>
        <v>0</v>
      </c>
    </row>
    <row r="24" spans="1:11" ht="27.6">
      <c r="A24" s="36">
        <v>18</v>
      </c>
      <c r="B24" s="11" t="s">
        <v>21</v>
      </c>
      <c r="C24" s="41" t="s">
        <v>89</v>
      </c>
      <c r="D24" s="11" t="s">
        <v>0</v>
      </c>
      <c r="E24" s="11">
        <v>36</v>
      </c>
      <c r="F24" s="16">
        <v>30</v>
      </c>
      <c r="G24" s="16">
        <f t="shared" si="1"/>
        <v>1080</v>
      </c>
      <c r="H24" s="107"/>
      <c r="I24" s="99"/>
      <c r="J24" s="100">
        <v>0</v>
      </c>
      <c r="K24" s="57">
        <f t="shared" si="2"/>
        <v>0</v>
      </c>
    </row>
    <row r="25" spans="1:11" ht="41.4">
      <c r="A25" s="34">
        <v>19</v>
      </c>
      <c r="B25" s="13" t="s">
        <v>27</v>
      </c>
      <c r="C25" s="22" t="s">
        <v>90</v>
      </c>
      <c r="D25" s="6" t="s">
        <v>9</v>
      </c>
      <c r="E25" s="6">
        <v>8</v>
      </c>
      <c r="F25" s="15">
        <v>300</v>
      </c>
      <c r="G25" s="15">
        <f t="shared" si="1"/>
        <v>2400</v>
      </c>
      <c r="H25" s="107"/>
      <c r="I25" s="101"/>
      <c r="J25" s="102">
        <v>0</v>
      </c>
      <c r="K25" s="57">
        <f t="shared" si="2"/>
        <v>0</v>
      </c>
    </row>
    <row r="26" spans="1:11" s="8" customFormat="1" ht="15" thickBot="1">
      <c r="A26" s="85"/>
      <c r="B26" s="86" t="s">
        <v>43</v>
      </c>
      <c r="C26" s="87"/>
      <c r="D26" s="88"/>
      <c r="E26" s="88"/>
      <c r="F26" s="89"/>
      <c r="G26" s="89">
        <f>SUM(G8:G25)</f>
        <v>9326</v>
      </c>
      <c r="H26" s="109"/>
      <c r="I26" s="85"/>
      <c r="J26" s="90"/>
      <c r="K26" s="90">
        <f>SUM(K8:K25)</f>
        <v>0</v>
      </c>
    </row>
    <row r="27" spans="1:11" ht="54" customHeight="1" thickTop="1">
      <c r="A27" s="64">
        <v>20</v>
      </c>
      <c r="B27" s="65" t="s">
        <v>40</v>
      </c>
      <c r="C27" s="66" t="s">
        <v>91</v>
      </c>
      <c r="D27" s="43" t="s">
        <v>18</v>
      </c>
      <c r="E27" s="43">
        <v>33</v>
      </c>
      <c r="F27" s="53">
        <v>21</v>
      </c>
      <c r="G27" s="53">
        <f aca="true" t="shared" si="3" ref="G27:G35">F27*E27</f>
        <v>693</v>
      </c>
      <c r="H27" s="106" t="s">
        <v>47</v>
      </c>
      <c r="I27" s="103"/>
      <c r="J27" s="104">
        <v>0</v>
      </c>
      <c r="K27" s="57">
        <f t="shared" si="2"/>
        <v>0</v>
      </c>
    </row>
    <row r="28" spans="1:11" s="8" customFormat="1" ht="15" thickBot="1">
      <c r="A28" s="91"/>
      <c r="B28" s="92" t="s">
        <v>43</v>
      </c>
      <c r="C28" s="93"/>
      <c r="D28" s="94"/>
      <c r="E28" s="94"/>
      <c r="F28" s="95"/>
      <c r="G28" s="95">
        <f>SUM(G27)</f>
        <v>693</v>
      </c>
      <c r="H28" s="109"/>
      <c r="I28" s="96"/>
      <c r="J28" s="97"/>
      <c r="K28" s="97">
        <f>K27</f>
        <v>0</v>
      </c>
    </row>
    <row r="29" spans="1:11" ht="28.2" thickTop="1">
      <c r="A29" s="58">
        <v>21</v>
      </c>
      <c r="B29" s="59" t="s">
        <v>48</v>
      </c>
      <c r="C29" s="60" t="s">
        <v>137</v>
      </c>
      <c r="D29" s="61" t="s">
        <v>18</v>
      </c>
      <c r="E29" s="61">
        <v>40</v>
      </c>
      <c r="F29" s="62">
        <v>6</v>
      </c>
      <c r="G29" s="63">
        <f t="shared" si="3"/>
        <v>240</v>
      </c>
      <c r="H29" s="106" t="s">
        <v>49</v>
      </c>
      <c r="I29" s="99"/>
      <c r="J29" s="100">
        <v>0</v>
      </c>
      <c r="K29" s="57">
        <f t="shared" si="2"/>
        <v>0</v>
      </c>
    </row>
    <row r="30" spans="1:11" ht="27.6">
      <c r="A30" s="50">
        <v>22</v>
      </c>
      <c r="B30" s="13" t="s">
        <v>48</v>
      </c>
      <c r="C30" s="5" t="s">
        <v>138</v>
      </c>
      <c r="D30" s="6" t="s">
        <v>18</v>
      </c>
      <c r="E30" s="35">
        <v>20</v>
      </c>
      <c r="F30" s="15">
        <v>9.6</v>
      </c>
      <c r="G30" s="15">
        <f t="shared" si="3"/>
        <v>192</v>
      </c>
      <c r="H30" s="107"/>
      <c r="I30" s="101"/>
      <c r="J30" s="102">
        <v>0</v>
      </c>
      <c r="K30" s="57">
        <f t="shared" si="2"/>
        <v>0</v>
      </c>
    </row>
    <row r="31" spans="1:11" ht="27.6">
      <c r="A31" s="56">
        <v>23</v>
      </c>
      <c r="B31" s="11" t="s">
        <v>48</v>
      </c>
      <c r="C31" s="5" t="s">
        <v>139</v>
      </c>
      <c r="D31" s="11" t="s">
        <v>18</v>
      </c>
      <c r="E31" s="11">
        <v>20</v>
      </c>
      <c r="F31" s="16">
        <v>18.9</v>
      </c>
      <c r="G31" s="16">
        <f t="shared" si="3"/>
        <v>378</v>
      </c>
      <c r="H31" s="107"/>
      <c r="I31" s="99"/>
      <c r="J31" s="100">
        <v>0</v>
      </c>
      <c r="K31" s="57">
        <f t="shared" si="2"/>
        <v>0</v>
      </c>
    </row>
    <row r="32" spans="1:11" ht="27.6">
      <c r="A32" s="19">
        <v>24</v>
      </c>
      <c r="B32" s="11" t="s">
        <v>48</v>
      </c>
      <c r="C32" s="5" t="s">
        <v>140</v>
      </c>
      <c r="D32" s="11" t="s">
        <v>18</v>
      </c>
      <c r="E32" s="11">
        <v>20</v>
      </c>
      <c r="F32" s="16">
        <v>27.4</v>
      </c>
      <c r="G32" s="16">
        <f t="shared" si="3"/>
        <v>548</v>
      </c>
      <c r="H32" s="107"/>
      <c r="I32" s="99"/>
      <c r="J32" s="100">
        <v>0</v>
      </c>
      <c r="K32" s="57">
        <f t="shared" si="2"/>
        <v>0</v>
      </c>
    </row>
    <row r="33" spans="1:11" ht="27.6">
      <c r="A33" s="36">
        <v>25</v>
      </c>
      <c r="B33" s="21" t="s">
        <v>48</v>
      </c>
      <c r="C33" s="5" t="s">
        <v>141</v>
      </c>
      <c r="D33" s="6" t="s">
        <v>18</v>
      </c>
      <c r="E33" s="6">
        <v>20</v>
      </c>
      <c r="F33" s="15">
        <v>42.7</v>
      </c>
      <c r="G33" s="15">
        <f t="shared" si="3"/>
        <v>854</v>
      </c>
      <c r="H33" s="107"/>
      <c r="I33" s="101"/>
      <c r="J33" s="102">
        <v>0</v>
      </c>
      <c r="K33" s="57">
        <f t="shared" si="2"/>
        <v>0</v>
      </c>
    </row>
    <row r="34" spans="1:11" ht="27.6">
      <c r="A34" s="36">
        <v>26</v>
      </c>
      <c r="B34" s="11" t="s">
        <v>48</v>
      </c>
      <c r="C34" s="5" t="s">
        <v>142</v>
      </c>
      <c r="D34" s="11" t="s">
        <v>18</v>
      </c>
      <c r="E34" s="11">
        <v>15</v>
      </c>
      <c r="F34" s="16">
        <v>72.1</v>
      </c>
      <c r="G34" s="16">
        <f t="shared" si="3"/>
        <v>1081.5</v>
      </c>
      <c r="H34" s="107"/>
      <c r="I34" s="99"/>
      <c r="J34" s="100">
        <v>0</v>
      </c>
      <c r="K34" s="57">
        <f t="shared" si="2"/>
        <v>0</v>
      </c>
    </row>
    <row r="35" spans="1:11" ht="27.6">
      <c r="A35" s="34">
        <v>27</v>
      </c>
      <c r="B35" s="13" t="s">
        <v>48</v>
      </c>
      <c r="C35" s="5" t="s">
        <v>143</v>
      </c>
      <c r="D35" s="6" t="s">
        <v>18</v>
      </c>
      <c r="E35" s="6">
        <v>10</v>
      </c>
      <c r="F35" s="15">
        <v>101.6</v>
      </c>
      <c r="G35" s="15">
        <f t="shared" si="3"/>
        <v>1016</v>
      </c>
      <c r="H35" s="107"/>
      <c r="I35" s="101"/>
      <c r="J35" s="102">
        <v>0</v>
      </c>
      <c r="K35" s="57">
        <f t="shared" si="2"/>
        <v>0</v>
      </c>
    </row>
    <row r="36" spans="1:11" s="8" customFormat="1" ht="15" thickBot="1">
      <c r="A36" s="91"/>
      <c r="B36" s="92" t="s">
        <v>43</v>
      </c>
      <c r="C36" s="93"/>
      <c r="D36" s="94"/>
      <c r="E36" s="94"/>
      <c r="F36" s="95"/>
      <c r="G36" s="95">
        <f>SUM(G29:G35)</f>
        <v>4309.5</v>
      </c>
      <c r="H36" s="109"/>
      <c r="I36" s="96"/>
      <c r="J36" s="97"/>
      <c r="K36" s="97">
        <f>SUM(K29:K35)</f>
        <v>0</v>
      </c>
    </row>
    <row r="37" spans="1:11" ht="26.25" customHeight="1" thickTop="1">
      <c r="A37" s="58">
        <v>28</v>
      </c>
      <c r="B37" s="59" t="s">
        <v>30</v>
      </c>
      <c r="C37" s="60" t="s">
        <v>92</v>
      </c>
      <c r="D37" s="61" t="s">
        <v>0</v>
      </c>
      <c r="E37" s="61">
        <v>3</v>
      </c>
      <c r="F37" s="62">
        <v>60</v>
      </c>
      <c r="G37" s="63">
        <f aca="true" t="shared" si="4" ref="G37:G43">F37*E37</f>
        <v>180</v>
      </c>
      <c r="H37" s="106" t="s">
        <v>50</v>
      </c>
      <c r="I37" s="99"/>
      <c r="J37" s="100">
        <v>0</v>
      </c>
      <c r="K37" s="57">
        <f t="shared" si="2"/>
        <v>0</v>
      </c>
    </row>
    <row r="38" spans="1:11" ht="27.6">
      <c r="A38" s="50">
        <v>29</v>
      </c>
      <c r="B38" s="13" t="s">
        <v>30</v>
      </c>
      <c r="C38" s="5" t="s">
        <v>93</v>
      </c>
      <c r="D38" s="6" t="s">
        <v>0</v>
      </c>
      <c r="E38" s="35">
        <v>5</v>
      </c>
      <c r="F38" s="15">
        <v>28</v>
      </c>
      <c r="G38" s="15">
        <f t="shared" si="4"/>
        <v>140</v>
      </c>
      <c r="H38" s="107"/>
      <c r="I38" s="101"/>
      <c r="J38" s="102">
        <v>0</v>
      </c>
      <c r="K38" s="57">
        <f t="shared" si="2"/>
        <v>0</v>
      </c>
    </row>
    <row r="39" spans="1:11" ht="15">
      <c r="A39" s="56">
        <v>30</v>
      </c>
      <c r="B39" s="11" t="s">
        <v>12</v>
      </c>
      <c r="C39" s="5" t="s">
        <v>82</v>
      </c>
      <c r="D39" s="11" t="s">
        <v>0</v>
      </c>
      <c r="E39" s="11">
        <v>3</v>
      </c>
      <c r="F39" s="16">
        <v>32.6</v>
      </c>
      <c r="G39" s="16">
        <f t="shared" si="4"/>
        <v>97.80000000000001</v>
      </c>
      <c r="H39" s="107"/>
      <c r="I39" s="99"/>
      <c r="J39" s="100">
        <v>0</v>
      </c>
      <c r="K39" s="57">
        <f t="shared" si="2"/>
        <v>0</v>
      </c>
    </row>
    <row r="40" spans="1:11" ht="27.6">
      <c r="A40" s="19">
        <v>31</v>
      </c>
      <c r="B40" s="11" t="s">
        <v>8</v>
      </c>
      <c r="C40" s="5" t="s">
        <v>94</v>
      </c>
      <c r="D40" s="11" t="s">
        <v>18</v>
      </c>
      <c r="E40" s="11">
        <v>5</v>
      </c>
      <c r="F40" s="16">
        <v>14</v>
      </c>
      <c r="G40" s="16">
        <f t="shared" si="4"/>
        <v>70</v>
      </c>
      <c r="H40" s="107"/>
      <c r="I40" s="99"/>
      <c r="J40" s="100">
        <v>0</v>
      </c>
      <c r="K40" s="57">
        <f t="shared" si="2"/>
        <v>0</v>
      </c>
    </row>
    <row r="41" spans="1:11" ht="15">
      <c r="A41" s="36">
        <v>32</v>
      </c>
      <c r="B41" s="21" t="s">
        <v>31</v>
      </c>
      <c r="C41" s="5" t="s">
        <v>95</v>
      </c>
      <c r="D41" s="6" t="s">
        <v>0</v>
      </c>
      <c r="E41" s="6">
        <v>7</v>
      </c>
      <c r="F41" s="15">
        <v>37.5</v>
      </c>
      <c r="G41" s="15">
        <f t="shared" si="4"/>
        <v>262.5</v>
      </c>
      <c r="H41" s="107"/>
      <c r="I41" s="101"/>
      <c r="J41" s="102">
        <v>0</v>
      </c>
      <c r="K41" s="57">
        <f t="shared" si="2"/>
        <v>0</v>
      </c>
    </row>
    <row r="42" spans="1:11" ht="27.6">
      <c r="A42" s="36">
        <v>33</v>
      </c>
      <c r="B42" s="11" t="s">
        <v>33</v>
      </c>
      <c r="C42" s="5" t="s">
        <v>96</v>
      </c>
      <c r="D42" s="11" t="s">
        <v>18</v>
      </c>
      <c r="E42" s="11">
        <v>5</v>
      </c>
      <c r="F42" s="16">
        <v>35</v>
      </c>
      <c r="G42" s="16">
        <f t="shared" si="4"/>
        <v>175</v>
      </c>
      <c r="H42" s="107"/>
      <c r="I42" s="99"/>
      <c r="J42" s="100">
        <v>0</v>
      </c>
      <c r="K42" s="57">
        <f t="shared" si="2"/>
        <v>0</v>
      </c>
    </row>
    <row r="43" spans="1:11" ht="27.6">
      <c r="A43" s="34">
        <v>34</v>
      </c>
      <c r="B43" s="13" t="s">
        <v>38</v>
      </c>
      <c r="C43" s="5" t="s">
        <v>97</v>
      </c>
      <c r="D43" s="6" t="s">
        <v>18</v>
      </c>
      <c r="E43" s="6">
        <v>5</v>
      </c>
      <c r="F43" s="15">
        <v>25</v>
      </c>
      <c r="G43" s="15">
        <f t="shared" si="4"/>
        <v>125</v>
      </c>
      <c r="H43" s="107"/>
      <c r="I43" s="101"/>
      <c r="J43" s="102">
        <v>0</v>
      </c>
      <c r="K43" s="57">
        <f t="shared" si="2"/>
        <v>0</v>
      </c>
    </row>
    <row r="44" spans="1:11" s="8" customFormat="1" ht="15" thickBot="1">
      <c r="A44" s="91"/>
      <c r="B44" s="92" t="s">
        <v>43</v>
      </c>
      <c r="C44" s="93"/>
      <c r="D44" s="94"/>
      <c r="E44" s="94"/>
      <c r="F44" s="95"/>
      <c r="G44" s="95">
        <f>SUM(G37:G43)</f>
        <v>1050.3</v>
      </c>
      <c r="H44" s="109"/>
      <c r="I44" s="96"/>
      <c r="J44" s="97"/>
      <c r="K44" s="97">
        <f>SUM(K37:K43)</f>
        <v>0</v>
      </c>
    </row>
    <row r="45" spans="1:11" ht="26.25" customHeight="1" thickTop="1">
      <c r="A45" s="36">
        <v>35</v>
      </c>
      <c r="B45" s="11" t="s">
        <v>21</v>
      </c>
      <c r="C45" s="5" t="s">
        <v>98</v>
      </c>
      <c r="D45" s="11" t="s">
        <v>18</v>
      </c>
      <c r="E45" s="11">
        <v>10</v>
      </c>
      <c r="F45" s="16">
        <v>38</v>
      </c>
      <c r="G45" s="16">
        <f aca="true" t="shared" si="5" ref="G45:G46">F45*E45</f>
        <v>380</v>
      </c>
      <c r="H45" s="106" t="s">
        <v>51</v>
      </c>
      <c r="I45" s="99"/>
      <c r="J45" s="100">
        <v>0</v>
      </c>
      <c r="K45" s="57">
        <f t="shared" si="2"/>
        <v>0</v>
      </c>
    </row>
    <row r="46" spans="1:11" ht="41.4">
      <c r="A46" s="34">
        <v>36</v>
      </c>
      <c r="B46" s="13" t="s">
        <v>27</v>
      </c>
      <c r="C46" s="5" t="s">
        <v>99</v>
      </c>
      <c r="D46" s="6" t="s">
        <v>9</v>
      </c>
      <c r="E46" s="6">
        <v>20</v>
      </c>
      <c r="F46" s="15">
        <v>350</v>
      </c>
      <c r="G46" s="15">
        <f t="shared" si="5"/>
        <v>7000</v>
      </c>
      <c r="H46" s="107"/>
      <c r="I46" s="101"/>
      <c r="J46" s="102">
        <v>0</v>
      </c>
      <c r="K46" s="57">
        <f t="shared" si="2"/>
        <v>0</v>
      </c>
    </row>
    <row r="47" spans="1:11" s="8" customFormat="1" ht="15" thickBot="1">
      <c r="A47" s="91"/>
      <c r="B47" s="92" t="s">
        <v>43</v>
      </c>
      <c r="C47" s="93"/>
      <c r="D47" s="94"/>
      <c r="E47" s="94"/>
      <c r="F47" s="95"/>
      <c r="G47" s="95">
        <f>SUM(G45:G46)</f>
        <v>7380</v>
      </c>
      <c r="H47" s="109"/>
      <c r="I47" s="91"/>
      <c r="J47" s="98"/>
      <c r="K47" s="98">
        <f>SUM(K45:K46)</f>
        <v>0</v>
      </c>
    </row>
    <row r="48" spans="1:11" ht="15" thickTop="1">
      <c r="A48" s="34">
        <v>37</v>
      </c>
      <c r="B48" s="6" t="s">
        <v>45</v>
      </c>
      <c r="C48" s="5" t="s">
        <v>101</v>
      </c>
      <c r="D48" s="6" t="s">
        <v>18</v>
      </c>
      <c r="E48" s="6">
        <v>2</v>
      </c>
      <c r="F48" s="15">
        <v>60</v>
      </c>
      <c r="G48" s="15">
        <f>F48*E48</f>
        <v>120</v>
      </c>
      <c r="H48" s="106" t="s">
        <v>63</v>
      </c>
      <c r="I48" s="103"/>
      <c r="J48" s="104">
        <v>0</v>
      </c>
      <c r="K48" s="57">
        <f t="shared" si="2"/>
        <v>0</v>
      </c>
    </row>
    <row r="49" spans="1:11" ht="41.4">
      <c r="A49" s="34">
        <v>38</v>
      </c>
      <c r="B49" s="37" t="s">
        <v>25</v>
      </c>
      <c r="C49" s="20" t="s">
        <v>100</v>
      </c>
      <c r="D49" s="11" t="s">
        <v>18</v>
      </c>
      <c r="E49" s="38">
        <v>1</v>
      </c>
      <c r="F49" s="16">
        <v>200</v>
      </c>
      <c r="G49" s="16">
        <f aca="true" t="shared" si="6" ref="G49:G55">F49*E49</f>
        <v>200</v>
      </c>
      <c r="H49" s="107"/>
      <c r="I49" s="101"/>
      <c r="J49" s="102">
        <v>0</v>
      </c>
      <c r="K49" s="57">
        <f t="shared" si="2"/>
        <v>0</v>
      </c>
    </row>
    <row r="50" spans="1:11" ht="27.6">
      <c r="A50" s="19">
        <v>39</v>
      </c>
      <c r="B50" s="39" t="s">
        <v>6</v>
      </c>
      <c r="C50" s="42" t="s">
        <v>52</v>
      </c>
      <c r="D50" s="6" t="s">
        <v>0</v>
      </c>
      <c r="E50" s="6">
        <v>150</v>
      </c>
      <c r="F50" s="15">
        <v>1.83</v>
      </c>
      <c r="G50" s="15">
        <f t="shared" si="6"/>
        <v>274.5</v>
      </c>
      <c r="H50" s="107"/>
      <c r="I50" s="101"/>
      <c r="J50" s="102">
        <v>0</v>
      </c>
      <c r="K50" s="57">
        <f t="shared" si="2"/>
        <v>0</v>
      </c>
    </row>
    <row r="51" spans="1:11" ht="27.6">
      <c r="A51" s="19">
        <v>40</v>
      </c>
      <c r="B51" s="21" t="s">
        <v>6</v>
      </c>
      <c r="C51" s="22" t="s">
        <v>53</v>
      </c>
      <c r="D51" s="6" t="s">
        <v>7</v>
      </c>
      <c r="E51" s="6">
        <v>10</v>
      </c>
      <c r="F51" s="15">
        <v>28</v>
      </c>
      <c r="G51" s="15">
        <f t="shared" si="6"/>
        <v>280</v>
      </c>
      <c r="H51" s="107"/>
      <c r="I51" s="101"/>
      <c r="J51" s="102">
        <v>0</v>
      </c>
      <c r="K51" s="57">
        <f t="shared" si="2"/>
        <v>0</v>
      </c>
    </row>
    <row r="52" spans="1:11" ht="27.6">
      <c r="A52" s="4">
        <v>41</v>
      </c>
      <c r="B52" s="13" t="s">
        <v>26</v>
      </c>
      <c r="C52" s="5" t="s">
        <v>102</v>
      </c>
      <c r="D52" s="6" t="s">
        <v>18</v>
      </c>
      <c r="E52" s="35">
        <v>10</v>
      </c>
      <c r="F52" s="15">
        <v>37</v>
      </c>
      <c r="G52" s="15">
        <f t="shared" si="6"/>
        <v>370</v>
      </c>
      <c r="H52" s="107"/>
      <c r="I52" s="101"/>
      <c r="J52" s="102">
        <v>0</v>
      </c>
      <c r="K52" s="57">
        <f t="shared" si="2"/>
        <v>0</v>
      </c>
    </row>
    <row r="53" spans="1:11" ht="27.6">
      <c r="A53" s="19">
        <v>42</v>
      </c>
      <c r="B53" s="21" t="s">
        <v>21</v>
      </c>
      <c r="C53" s="5" t="s">
        <v>103</v>
      </c>
      <c r="D53" s="6" t="s">
        <v>18</v>
      </c>
      <c r="E53" s="6">
        <v>6</v>
      </c>
      <c r="F53" s="15">
        <v>232</v>
      </c>
      <c r="G53" s="15">
        <f t="shared" si="6"/>
        <v>1392</v>
      </c>
      <c r="H53" s="107"/>
      <c r="I53" s="99"/>
      <c r="J53" s="100">
        <v>0</v>
      </c>
      <c r="K53" s="57">
        <f t="shared" si="2"/>
        <v>0</v>
      </c>
    </row>
    <row r="54" spans="1:11" ht="41.4">
      <c r="A54" s="4">
        <v>43</v>
      </c>
      <c r="B54" s="27" t="s">
        <v>27</v>
      </c>
      <c r="C54" s="22" t="s">
        <v>90</v>
      </c>
      <c r="D54" s="6" t="s">
        <v>9</v>
      </c>
      <c r="E54" s="6">
        <v>6</v>
      </c>
      <c r="F54" s="15">
        <v>400</v>
      </c>
      <c r="G54" s="15">
        <f t="shared" si="6"/>
        <v>2400</v>
      </c>
      <c r="H54" s="107"/>
      <c r="I54" s="101"/>
      <c r="J54" s="102">
        <v>0</v>
      </c>
      <c r="K54" s="57">
        <f t="shared" si="2"/>
        <v>0</v>
      </c>
    </row>
    <row r="55" spans="1:11" ht="27.6">
      <c r="A55" s="19">
        <v>44</v>
      </c>
      <c r="B55" s="24" t="s">
        <v>34</v>
      </c>
      <c r="C55" s="23" t="s">
        <v>104</v>
      </c>
      <c r="D55" s="6" t="s">
        <v>18</v>
      </c>
      <c r="E55" s="6">
        <v>3</v>
      </c>
      <c r="F55" s="15">
        <v>110</v>
      </c>
      <c r="G55" s="15">
        <f t="shared" si="6"/>
        <v>330</v>
      </c>
      <c r="H55" s="107"/>
      <c r="I55" s="99"/>
      <c r="J55" s="100">
        <v>0</v>
      </c>
      <c r="K55" s="57">
        <f t="shared" si="2"/>
        <v>0</v>
      </c>
    </row>
    <row r="56" spans="1:11" ht="27.6">
      <c r="A56" s="19">
        <v>45</v>
      </c>
      <c r="B56" s="24" t="s">
        <v>34</v>
      </c>
      <c r="C56" s="23" t="s">
        <v>105</v>
      </c>
      <c r="D56" s="6" t="s">
        <v>18</v>
      </c>
      <c r="E56" s="6">
        <v>3</v>
      </c>
      <c r="F56" s="15">
        <v>110</v>
      </c>
      <c r="G56" s="15">
        <f aca="true" t="shared" si="7" ref="G56">F56*E56</f>
        <v>330</v>
      </c>
      <c r="H56" s="107"/>
      <c r="I56" s="99"/>
      <c r="J56" s="100">
        <v>0</v>
      </c>
      <c r="K56" s="57">
        <f t="shared" si="2"/>
        <v>0</v>
      </c>
    </row>
    <row r="57" spans="1:11" ht="27.6">
      <c r="A57" s="19">
        <v>46</v>
      </c>
      <c r="B57" s="24" t="s">
        <v>34</v>
      </c>
      <c r="C57" s="23" t="s">
        <v>106</v>
      </c>
      <c r="D57" s="6" t="s">
        <v>18</v>
      </c>
      <c r="E57" s="6">
        <v>3</v>
      </c>
      <c r="F57" s="15">
        <v>110</v>
      </c>
      <c r="G57" s="15">
        <f aca="true" t="shared" si="8" ref="G57">F57*E57</f>
        <v>330</v>
      </c>
      <c r="H57" s="107"/>
      <c r="I57" s="99"/>
      <c r="J57" s="100">
        <v>0</v>
      </c>
      <c r="K57" s="57">
        <f t="shared" si="2"/>
        <v>0</v>
      </c>
    </row>
    <row r="58" spans="1:11" ht="27.6">
      <c r="A58" s="19">
        <v>47</v>
      </c>
      <c r="B58" s="24" t="s">
        <v>34</v>
      </c>
      <c r="C58" s="23" t="s">
        <v>107</v>
      </c>
      <c r="D58" s="6" t="s">
        <v>18</v>
      </c>
      <c r="E58" s="6">
        <v>3</v>
      </c>
      <c r="F58" s="15">
        <v>110</v>
      </c>
      <c r="G58" s="15">
        <f aca="true" t="shared" si="9" ref="G58:G69">F58*E58</f>
        <v>330</v>
      </c>
      <c r="H58" s="107"/>
      <c r="I58" s="99"/>
      <c r="J58" s="100">
        <v>0</v>
      </c>
      <c r="K58" s="57">
        <f t="shared" si="2"/>
        <v>0</v>
      </c>
    </row>
    <row r="59" spans="1:11" ht="15">
      <c r="A59" s="34">
        <v>48</v>
      </c>
      <c r="B59" s="11" t="s">
        <v>44</v>
      </c>
      <c r="C59" s="20" t="s">
        <v>108</v>
      </c>
      <c r="D59" s="11" t="s">
        <v>0</v>
      </c>
      <c r="E59" s="11">
        <v>4</v>
      </c>
      <c r="F59" s="16">
        <v>10</v>
      </c>
      <c r="G59" s="16">
        <f t="shared" si="9"/>
        <v>40</v>
      </c>
      <c r="H59" s="107"/>
      <c r="I59" s="101"/>
      <c r="J59" s="102">
        <v>0</v>
      </c>
      <c r="K59" s="57">
        <f t="shared" si="2"/>
        <v>0</v>
      </c>
    </row>
    <row r="60" spans="1:11" ht="15">
      <c r="A60" s="4">
        <v>49</v>
      </c>
      <c r="B60" s="6" t="s">
        <v>31</v>
      </c>
      <c r="C60" s="5" t="s">
        <v>95</v>
      </c>
      <c r="D60" s="6" t="s">
        <v>0</v>
      </c>
      <c r="E60" s="6">
        <v>6</v>
      </c>
      <c r="F60" s="15">
        <v>35</v>
      </c>
      <c r="G60" s="15">
        <f t="shared" si="9"/>
        <v>210</v>
      </c>
      <c r="H60" s="107"/>
      <c r="I60" s="101"/>
      <c r="J60" s="102">
        <v>0</v>
      </c>
      <c r="K60" s="57">
        <f t="shared" si="2"/>
        <v>0</v>
      </c>
    </row>
    <row r="61" spans="1:11" ht="27.6">
      <c r="A61" s="36">
        <v>50</v>
      </c>
      <c r="B61" s="6" t="s">
        <v>30</v>
      </c>
      <c r="C61" s="5" t="s">
        <v>109</v>
      </c>
      <c r="D61" s="6" t="s">
        <v>0</v>
      </c>
      <c r="E61" s="45">
        <v>10</v>
      </c>
      <c r="F61" s="15">
        <v>28</v>
      </c>
      <c r="G61" s="15">
        <f t="shared" si="9"/>
        <v>280</v>
      </c>
      <c r="H61" s="107"/>
      <c r="I61" s="99"/>
      <c r="J61" s="100">
        <v>0</v>
      </c>
      <c r="K61" s="57">
        <f t="shared" si="2"/>
        <v>0</v>
      </c>
    </row>
    <row r="62" spans="1:11" ht="27.6">
      <c r="A62" s="36">
        <v>51</v>
      </c>
      <c r="B62" s="6" t="s">
        <v>22</v>
      </c>
      <c r="C62" s="5" t="s">
        <v>110</v>
      </c>
      <c r="D62" s="6" t="s">
        <v>0</v>
      </c>
      <c r="E62" s="45">
        <v>5</v>
      </c>
      <c r="F62" s="15">
        <v>45</v>
      </c>
      <c r="G62" s="15">
        <f t="shared" si="9"/>
        <v>225</v>
      </c>
      <c r="H62" s="107"/>
      <c r="I62" s="99"/>
      <c r="J62" s="100">
        <v>0</v>
      </c>
      <c r="K62" s="57">
        <f t="shared" si="2"/>
        <v>0</v>
      </c>
    </row>
    <row r="63" spans="1:11" ht="27.6">
      <c r="A63" s="19">
        <v>52</v>
      </c>
      <c r="B63" s="6" t="s">
        <v>23</v>
      </c>
      <c r="C63" s="5" t="s">
        <v>111</v>
      </c>
      <c r="D63" s="6" t="s">
        <v>0</v>
      </c>
      <c r="E63" s="6">
        <v>10</v>
      </c>
      <c r="F63" s="15">
        <v>44</v>
      </c>
      <c r="G63" s="15">
        <f t="shared" si="9"/>
        <v>440</v>
      </c>
      <c r="H63" s="107"/>
      <c r="I63" s="101"/>
      <c r="J63" s="102">
        <v>0</v>
      </c>
      <c r="K63" s="57">
        <f t="shared" si="2"/>
        <v>0</v>
      </c>
    </row>
    <row r="64" spans="1:11" ht="24" customHeight="1">
      <c r="A64" s="19">
        <v>53</v>
      </c>
      <c r="B64" s="6" t="s">
        <v>22</v>
      </c>
      <c r="C64" s="5" t="s">
        <v>110</v>
      </c>
      <c r="D64" s="6" t="s">
        <v>0</v>
      </c>
      <c r="E64" s="6">
        <v>4</v>
      </c>
      <c r="F64" s="15">
        <v>50</v>
      </c>
      <c r="G64" s="15">
        <f t="shared" si="9"/>
        <v>200</v>
      </c>
      <c r="H64" s="107"/>
      <c r="I64" s="101"/>
      <c r="J64" s="102">
        <v>0</v>
      </c>
      <c r="K64" s="57">
        <f t="shared" si="2"/>
        <v>0</v>
      </c>
    </row>
    <row r="65" spans="1:11" ht="27.6">
      <c r="A65" s="4">
        <v>54</v>
      </c>
      <c r="B65" s="6" t="s">
        <v>22</v>
      </c>
      <c r="C65" s="5" t="s">
        <v>112</v>
      </c>
      <c r="D65" s="6" t="s">
        <v>0</v>
      </c>
      <c r="E65" s="6">
        <v>5</v>
      </c>
      <c r="F65" s="15">
        <v>45</v>
      </c>
      <c r="G65" s="15">
        <f t="shared" si="9"/>
        <v>225</v>
      </c>
      <c r="H65" s="107"/>
      <c r="I65" s="101"/>
      <c r="J65" s="102">
        <v>0</v>
      </c>
      <c r="K65" s="57">
        <f t="shared" si="2"/>
        <v>0</v>
      </c>
    </row>
    <row r="66" spans="1:11" ht="38.25" customHeight="1">
      <c r="A66" s="4">
        <v>55</v>
      </c>
      <c r="B66" s="6" t="s">
        <v>28</v>
      </c>
      <c r="C66" s="5" t="s">
        <v>113</v>
      </c>
      <c r="D66" s="6" t="s">
        <v>0</v>
      </c>
      <c r="E66" s="6">
        <v>5</v>
      </c>
      <c r="F66" s="15">
        <v>50</v>
      </c>
      <c r="G66" s="15">
        <f t="shared" si="9"/>
        <v>250</v>
      </c>
      <c r="H66" s="107"/>
      <c r="I66" s="101"/>
      <c r="J66" s="102">
        <v>0</v>
      </c>
      <c r="K66" s="57">
        <f t="shared" si="2"/>
        <v>0</v>
      </c>
    </row>
    <row r="67" spans="1:11" ht="27.6">
      <c r="A67" s="19">
        <v>56</v>
      </c>
      <c r="B67" s="6" t="s">
        <v>32</v>
      </c>
      <c r="C67" s="5" t="s">
        <v>75</v>
      </c>
      <c r="D67" s="6" t="s">
        <v>0</v>
      </c>
      <c r="E67" s="6">
        <v>5</v>
      </c>
      <c r="F67" s="15">
        <v>50</v>
      </c>
      <c r="G67" s="15">
        <f t="shared" si="9"/>
        <v>250</v>
      </c>
      <c r="H67" s="107"/>
      <c r="I67" s="101"/>
      <c r="J67" s="102">
        <v>0</v>
      </c>
      <c r="K67" s="57">
        <f t="shared" si="2"/>
        <v>0</v>
      </c>
    </row>
    <row r="68" spans="1:11" ht="28.2" thickBot="1">
      <c r="A68" s="4">
        <v>57</v>
      </c>
      <c r="B68" s="12" t="s">
        <v>32</v>
      </c>
      <c r="C68" s="17" t="s">
        <v>114</v>
      </c>
      <c r="D68" s="12" t="s">
        <v>0</v>
      </c>
      <c r="E68" s="12">
        <v>4</v>
      </c>
      <c r="F68" s="18">
        <v>35</v>
      </c>
      <c r="G68" s="15">
        <f t="shared" si="9"/>
        <v>140</v>
      </c>
      <c r="H68" s="107"/>
      <c r="I68" s="101"/>
      <c r="J68" s="102">
        <v>0</v>
      </c>
      <c r="K68" s="57">
        <f t="shared" si="2"/>
        <v>0</v>
      </c>
    </row>
    <row r="69" spans="1:11" ht="28.8" thickBot="1" thickTop="1">
      <c r="A69" s="50">
        <v>58</v>
      </c>
      <c r="B69" s="51" t="s">
        <v>32</v>
      </c>
      <c r="C69" s="44" t="s">
        <v>75</v>
      </c>
      <c r="D69" s="43" t="s">
        <v>0</v>
      </c>
      <c r="E69" s="52">
        <v>5</v>
      </c>
      <c r="F69" s="53">
        <v>60</v>
      </c>
      <c r="G69" s="15">
        <f t="shared" si="9"/>
        <v>300</v>
      </c>
      <c r="H69" s="107"/>
      <c r="I69" s="101"/>
      <c r="J69" s="102">
        <v>0</v>
      </c>
      <c r="K69" s="57">
        <f t="shared" si="2"/>
        <v>0</v>
      </c>
    </row>
    <row r="70" spans="1:11" ht="28.2" thickTop="1">
      <c r="A70" s="50">
        <v>59</v>
      </c>
      <c r="B70" s="51" t="s">
        <v>32</v>
      </c>
      <c r="C70" s="44" t="s">
        <v>75</v>
      </c>
      <c r="D70" s="43" t="s">
        <v>0</v>
      </c>
      <c r="E70" s="52">
        <v>5</v>
      </c>
      <c r="F70" s="53">
        <v>60</v>
      </c>
      <c r="G70" s="15">
        <f aca="true" t="shared" si="10" ref="G70:G73">F70*E70</f>
        <v>300</v>
      </c>
      <c r="H70" s="107"/>
      <c r="I70" s="101"/>
      <c r="J70" s="102">
        <v>0</v>
      </c>
      <c r="K70" s="57">
        <f t="shared" si="2"/>
        <v>0</v>
      </c>
    </row>
    <row r="71" spans="1:11" ht="15">
      <c r="A71" s="19">
        <v>60</v>
      </c>
      <c r="B71" s="30" t="s">
        <v>29</v>
      </c>
      <c r="C71" s="5" t="s">
        <v>115</v>
      </c>
      <c r="D71" s="6" t="s">
        <v>0</v>
      </c>
      <c r="E71" s="6">
        <v>10</v>
      </c>
      <c r="F71" s="15">
        <v>60</v>
      </c>
      <c r="G71" s="15">
        <f t="shared" si="10"/>
        <v>600</v>
      </c>
      <c r="H71" s="107"/>
      <c r="I71" s="99"/>
      <c r="J71" s="100">
        <v>0</v>
      </c>
      <c r="K71" s="57">
        <f t="shared" si="2"/>
        <v>0</v>
      </c>
    </row>
    <row r="72" spans="1:11" ht="27.75" customHeight="1">
      <c r="A72" s="36">
        <v>61</v>
      </c>
      <c r="B72" s="6" t="s">
        <v>23</v>
      </c>
      <c r="C72" s="5" t="s">
        <v>116</v>
      </c>
      <c r="D72" s="6" t="s">
        <v>0</v>
      </c>
      <c r="E72" s="45">
        <v>5</v>
      </c>
      <c r="F72" s="15">
        <v>60</v>
      </c>
      <c r="G72" s="15">
        <f t="shared" si="10"/>
        <v>300</v>
      </c>
      <c r="H72" s="107"/>
      <c r="I72" s="99"/>
      <c r="J72" s="100">
        <v>0</v>
      </c>
      <c r="K72" s="57">
        <f aca="true" t="shared" si="11" ref="K72:K99">SUM(J72*E72)</f>
        <v>0</v>
      </c>
    </row>
    <row r="73" spans="1:11" ht="41.4">
      <c r="A73" s="4">
        <v>62</v>
      </c>
      <c r="B73" s="6" t="s">
        <v>10</v>
      </c>
      <c r="C73" s="5" t="s">
        <v>117</v>
      </c>
      <c r="D73" s="6" t="s">
        <v>0</v>
      </c>
      <c r="E73" s="6">
        <v>5</v>
      </c>
      <c r="F73" s="15">
        <v>50</v>
      </c>
      <c r="G73" s="15">
        <f t="shared" si="10"/>
        <v>250</v>
      </c>
      <c r="H73" s="107"/>
      <c r="I73" s="101"/>
      <c r="J73" s="102">
        <v>0</v>
      </c>
      <c r="K73" s="57">
        <f t="shared" si="11"/>
        <v>0</v>
      </c>
    </row>
    <row r="74" spans="1:11" ht="41.4">
      <c r="A74" s="4">
        <v>63</v>
      </c>
      <c r="B74" s="6" t="s">
        <v>10</v>
      </c>
      <c r="C74" s="5" t="s">
        <v>118</v>
      </c>
      <c r="D74" s="6" t="s">
        <v>0</v>
      </c>
      <c r="E74" s="6">
        <v>4</v>
      </c>
      <c r="F74" s="15">
        <v>160</v>
      </c>
      <c r="G74" s="15">
        <f aca="true" t="shared" si="12" ref="G74:G86">F74*E74</f>
        <v>640</v>
      </c>
      <c r="H74" s="107"/>
      <c r="I74" s="101"/>
      <c r="J74" s="102">
        <v>0</v>
      </c>
      <c r="K74" s="57">
        <f t="shared" si="11"/>
        <v>0</v>
      </c>
    </row>
    <row r="75" spans="1:11" ht="27.75" customHeight="1">
      <c r="A75" s="36">
        <v>61</v>
      </c>
      <c r="B75" s="6" t="s">
        <v>23</v>
      </c>
      <c r="C75" s="5" t="s">
        <v>116</v>
      </c>
      <c r="D75" s="6" t="s">
        <v>0</v>
      </c>
      <c r="E75" s="45">
        <v>5</v>
      </c>
      <c r="F75" s="15">
        <v>60</v>
      </c>
      <c r="G75" s="15">
        <f t="shared" si="12"/>
        <v>300</v>
      </c>
      <c r="H75" s="107"/>
      <c r="I75" s="99"/>
      <c r="J75" s="100">
        <v>0</v>
      </c>
      <c r="K75" s="57">
        <f t="shared" si="11"/>
        <v>0</v>
      </c>
    </row>
    <row r="76" spans="1:11" ht="24" customHeight="1">
      <c r="A76" s="19">
        <v>62</v>
      </c>
      <c r="B76" s="6" t="s">
        <v>22</v>
      </c>
      <c r="C76" s="5" t="s">
        <v>119</v>
      </c>
      <c r="D76" s="6" t="s">
        <v>0</v>
      </c>
      <c r="E76" s="6">
        <v>4</v>
      </c>
      <c r="F76" s="15">
        <v>45</v>
      </c>
      <c r="G76" s="15">
        <f t="shared" si="12"/>
        <v>180</v>
      </c>
      <c r="H76" s="107"/>
      <c r="I76" s="101"/>
      <c r="J76" s="102">
        <v>0</v>
      </c>
      <c r="K76" s="57">
        <f t="shared" si="11"/>
        <v>0</v>
      </c>
    </row>
    <row r="77" spans="1:11" ht="27.6">
      <c r="A77" s="34">
        <v>63</v>
      </c>
      <c r="B77" s="6" t="s">
        <v>23</v>
      </c>
      <c r="C77" s="5" t="s">
        <v>120</v>
      </c>
      <c r="D77" s="6" t="s">
        <v>0</v>
      </c>
      <c r="E77" s="6">
        <v>5</v>
      </c>
      <c r="F77" s="15">
        <v>66</v>
      </c>
      <c r="G77" s="15">
        <f t="shared" si="12"/>
        <v>330</v>
      </c>
      <c r="H77" s="107"/>
      <c r="I77" s="101"/>
      <c r="J77" s="102">
        <v>0</v>
      </c>
      <c r="K77" s="57">
        <f t="shared" si="11"/>
        <v>0</v>
      </c>
    </row>
    <row r="78" spans="1:11" ht="27.6">
      <c r="A78" s="36">
        <v>64</v>
      </c>
      <c r="B78" s="6" t="s">
        <v>22</v>
      </c>
      <c r="C78" s="20" t="s">
        <v>121</v>
      </c>
      <c r="D78" s="6" t="s">
        <v>0</v>
      </c>
      <c r="E78" s="45">
        <v>5</v>
      </c>
      <c r="F78" s="15">
        <v>45</v>
      </c>
      <c r="G78" s="15">
        <f t="shared" si="12"/>
        <v>225</v>
      </c>
      <c r="H78" s="107"/>
      <c r="I78" s="99"/>
      <c r="J78" s="100">
        <v>0</v>
      </c>
      <c r="K78" s="57">
        <f t="shared" si="11"/>
        <v>0</v>
      </c>
    </row>
    <row r="79" spans="1:11" ht="15">
      <c r="A79" s="19">
        <v>65</v>
      </c>
      <c r="B79" s="6" t="s">
        <v>54</v>
      </c>
      <c r="C79" s="5" t="s">
        <v>122</v>
      </c>
      <c r="D79" s="6" t="s">
        <v>0</v>
      </c>
      <c r="E79" s="6">
        <v>3</v>
      </c>
      <c r="F79" s="15">
        <v>1000</v>
      </c>
      <c r="G79" s="15">
        <f t="shared" si="12"/>
        <v>3000</v>
      </c>
      <c r="H79" s="107"/>
      <c r="I79" s="101"/>
      <c r="J79" s="102">
        <v>0</v>
      </c>
      <c r="K79" s="57">
        <f t="shared" si="11"/>
        <v>0</v>
      </c>
    </row>
    <row r="80" spans="1:11" ht="15">
      <c r="A80" s="34">
        <v>66</v>
      </c>
      <c r="B80" s="6" t="s">
        <v>11</v>
      </c>
      <c r="C80" s="5" t="s">
        <v>123</v>
      </c>
      <c r="D80" s="6" t="s">
        <v>0</v>
      </c>
      <c r="E80" s="6">
        <v>1</v>
      </c>
      <c r="F80" s="15">
        <v>51.7</v>
      </c>
      <c r="G80" s="15">
        <f t="shared" si="12"/>
        <v>51.7</v>
      </c>
      <c r="H80" s="107"/>
      <c r="I80" s="101"/>
      <c r="J80" s="102">
        <v>0</v>
      </c>
      <c r="K80" s="57">
        <f t="shared" si="11"/>
        <v>0</v>
      </c>
    </row>
    <row r="81" spans="1:11" ht="27.6">
      <c r="A81" s="19">
        <v>67</v>
      </c>
      <c r="B81" s="6" t="s">
        <v>17</v>
      </c>
      <c r="C81" s="5" t="s">
        <v>41</v>
      </c>
      <c r="D81" s="6" t="s">
        <v>0</v>
      </c>
      <c r="E81" s="34">
        <v>3</v>
      </c>
      <c r="F81" s="14">
        <v>150</v>
      </c>
      <c r="G81" s="14">
        <f t="shared" si="12"/>
        <v>450</v>
      </c>
      <c r="H81" s="107"/>
      <c r="I81" s="99"/>
      <c r="J81" s="100">
        <v>0</v>
      </c>
      <c r="K81" s="57">
        <f t="shared" si="11"/>
        <v>0</v>
      </c>
    </row>
    <row r="82" spans="1:11" ht="15">
      <c r="A82" s="4">
        <v>68</v>
      </c>
      <c r="B82" s="29" t="s">
        <v>35</v>
      </c>
      <c r="C82" s="5" t="s">
        <v>124</v>
      </c>
      <c r="D82" s="6" t="s">
        <v>0</v>
      </c>
      <c r="E82" s="6">
        <v>15</v>
      </c>
      <c r="F82" s="15">
        <v>16</v>
      </c>
      <c r="G82" s="15">
        <f t="shared" si="12"/>
        <v>240</v>
      </c>
      <c r="H82" s="107"/>
      <c r="I82" s="101"/>
      <c r="J82" s="102">
        <v>0</v>
      </c>
      <c r="K82" s="57">
        <f t="shared" si="11"/>
        <v>0</v>
      </c>
    </row>
    <row r="83" spans="1:11" ht="15">
      <c r="A83" s="19">
        <v>69</v>
      </c>
      <c r="B83" s="6" t="s">
        <v>14</v>
      </c>
      <c r="C83" s="5" t="s">
        <v>125</v>
      </c>
      <c r="D83" s="6" t="s">
        <v>0</v>
      </c>
      <c r="E83" s="6">
        <v>10</v>
      </c>
      <c r="F83" s="15">
        <v>8.3</v>
      </c>
      <c r="G83" s="15">
        <f t="shared" si="12"/>
        <v>83</v>
      </c>
      <c r="H83" s="107"/>
      <c r="I83" s="99"/>
      <c r="J83" s="100">
        <v>0</v>
      </c>
      <c r="K83" s="57">
        <f t="shared" si="11"/>
        <v>0</v>
      </c>
    </row>
    <row r="84" spans="1:11" ht="24" customHeight="1">
      <c r="A84" s="19">
        <v>70</v>
      </c>
      <c r="B84" s="31" t="s">
        <v>37</v>
      </c>
      <c r="C84" s="5" t="s">
        <v>55</v>
      </c>
      <c r="D84" s="6" t="s">
        <v>18</v>
      </c>
      <c r="E84" s="6">
        <v>3</v>
      </c>
      <c r="F84" s="15">
        <v>50</v>
      </c>
      <c r="G84" s="15">
        <f t="shared" si="12"/>
        <v>150</v>
      </c>
      <c r="H84" s="107"/>
      <c r="I84" s="99"/>
      <c r="J84" s="102">
        <v>0</v>
      </c>
      <c r="K84" s="57">
        <f t="shared" si="11"/>
        <v>0</v>
      </c>
    </row>
    <row r="85" spans="1:11" ht="27.6">
      <c r="A85" s="36">
        <v>71</v>
      </c>
      <c r="B85" s="6" t="s">
        <v>56</v>
      </c>
      <c r="C85" s="20" t="s">
        <v>126</v>
      </c>
      <c r="D85" s="6" t="s">
        <v>0</v>
      </c>
      <c r="E85" s="45">
        <v>3</v>
      </c>
      <c r="F85" s="15">
        <v>50</v>
      </c>
      <c r="G85" s="15">
        <f t="shared" si="12"/>
        <v>150</v>
      </c>
      <c r="H85" s="107"/>
      <c r="I85" s="99"/>
      <c r="J85" s="100">
        <v>0</v>
      </c>
      <c r="K85" s="57">
        <f t="shared" si="11"/>
        <v>0</v>
      </c>
    </row>
    <row r="86" spans="1:11" ht="27.6">
      <c r="A86" s="36">
        <v>72</v>
      </c>
      <c r="B86" s="11" t="s">
        <v>33</v>
      </c>
      <c r="C86" s="20" t="s">
        <v>57</v>
      </c>
      <c r="D86" s="11" t="s">
        <v>0</v>
      </c>
      <c r="E86" s="46">
        <v>12</v>
      </c>
      <c r="F86" s="16">
        <v>20</v>
      </c>
      <c r="G86" s="16">
        <f t="shared" si="12"/>
        <v>240</v>
      </c>
      <c r="H86" s="107"/>
      <c r="I86" s="99"/>
      <c r="J86" s="100">
        <v>0</v>
      </c>
      <c r="K86" s="57">
        <f t="shared" si="11"/>
        <v>0</v>
      </c>
    </row>
    <row r="87" spans="1:11" ht="41.4">
      <c r="A87" s="36">
        <v>73</v>
      </c>
      <c r="B87" s="11" t="s">
        <v>33</v>
      </c>
      <c r="C87" s="20" t="s">
        <v>127</v>
      </c>
      <c r="D87" s="11" t="s">
        <v>18</v>
      </c>
      <c r="E87" s="46">
        <v>5</v>
      </c>
      <c r="F87" s="16">
        <v>25</v>
      </c>
      <c r="G87" s="16">
        <f aca="true" t="shared" si="13" ref="G87:G94">F87*E87</f>
        <v>125</v>
      </c>
      <c r="H87" s="107"/>
      <c r="I87" s="99"/>
      <c r="J87" s="100">
        <v>0</v>
      </c>
      <c r="K87" s="57">
        <f t="shared" si="11"/>
        <v>0</v>
      </c>
    </row>
    <row r="88" spans="1:11" ht="27.6">
      <c r="A88" s="19">
        <v>74</v>
      </c>
      <c r="B88" s="6" t="s">
        <v>36</v>
      </c>
      <c r="C88" s="5" t="s">
        <v>58</v>
      </c>
      <c r="D88" s="6" t="s">
        <v>18</v>
      </c>
      <c r="E88" s="6">
        <v>3</v>
      </c>
      <c r="F88" s="15">
        <v>150</v>
      </c>
      <c r="G88" s="15">
        <f t="shared" si="13"/>
        <v>450</v>
      </c>
      <c r="H88" s="107"/>
      <c r="I88" s="99"/>
      <c r="J88" s="100">
        <v>0</v>
      </c>
      <c r="K88" s="57">
        <f t="shared" si="11"/>
        <v>0</v>
      </c>
    </row>
    <row r="89" spans="1:11" ht="27.6">
      <c r="A89" s="19">
        <v>75</v>
      </c>
      <c r="B89" s="11" t="s">
        <v>24</v>
      </c>
      <c r="C89" s="20" t="s">
        <v>86</v>
      </c>
      <c r="D89" s="11" t="s">
        <v>18</v>
      </c>
      <c r="E89" s="11">
        <v>30</v>
      </c>
      <c r="F89" s="16">
        <v>39</v>
      </c>
      <c r="G89" s="16">
        <f t="shared" si="13"/>
        <v>1170</v>
      </c>
      <c r="H89" s="107"/>
      <c r="I89" s="99"/>
      <c r="J89" s="100">
        <v>0</v>
      </c>
      <c r="K89" s="57">
        <f t="shared" si="11"/>
        <v>0</v>
      </c>
    </row>
    <row r="90" spans="1:11" ht="15">
      <c r="A90" s="4">
        <v>76</v>
      </c>
      <c r="B90" s="13" t="s">
        <v>16</v>
      </c>
      <c r="C90" s="5" t="s">
        <v>128</v>
      </c>
      <c r="D90" s="6" t="s">
        <v>0</v>
      </c>
      <c r="E90" s="35">
        <v>4</v>
      </c>
      <c r="F90" s="15">
        <v>30</v>
      </c>
      <c r="G90" s="15">
        <f t="shared" si="13"/>
        <v>120</v>
      </c>
      <c r="H90" s="107"/>
      <c r="I90" s="101"/>
      <c r="J90" s="102">
        <v>0</v>
      </c>
      <c r="K90" s="57">
        <f t="shared" si="11"/>
        <v>0</v>
      </c>
    </row>
    <row r="91" spans="1:11" ht="27.6">
      <c r="A91" s="19">
        <v>77</v>
      </c>
      <c r="B91" s="21" t="s">
        <v>6</v>
      </c>
      <c r="C91" s="22" t="s">
        <v>42</v>
      </c>
      <c r="D91" s="6" t="s">
        <v>7</v>
      </c>
      <c r="E91" s="6">
        <v>5</v>
      </c>
      <c r="F91" s="15">
        <v>20</v>
      </c>
      <c r="G91" s="15">
        <f t="shared" si="13"/>
        <v>100</v>
      </c>
      <c r="H91" s="107"/>
      <c r="I91" s="101"/>
      <c r="J91" s="102">
        <v>0</v>
      </c>
      <c r="K91" s="57">
        <f t="shared" si="11"/>
        <v>0</v>
      </c>
    </row>
    <row r="92" spans="1:11" ht="27.6">
      <c r="A92" s="19">
        <v>78</v>
      </c>
      <c r="B92" s="39" t="s">
        <v>6</v>
      </c>
      <c r="C92" s="42" t="s">
        <v>129</v>
      </c>
      <c r="D92" s="6" t="s">
        <v>7</v>
      </c>
      <c r="E92" s="6">
        <v>10</v>
      </c>
      <c r="F92" s="15">
        <v>20</v>
      </c>
      <c r="G92" s="15">
        <f t="shared" si="13"/>
        <v>200</v>
      </c>
      <c r="H92" s="107"/>
      <c r="I92" s="101"/>
      <c r="J92" s="102">
        <v>0</v>
      </c>
      <c r="K92" s="57">
        <f t="shared" si="11"/>
        <v>0</v>
      </c>
    </row>
    <row r="93" spans="1:11" ht="27.6">
      <c r="A93" s="4">
        <v>79</v>
      </c>
      <c r="B93" s="6" t="s">
        <v>6</v>
      </c>
      <c r="C93" s="5" t="s">
        <v>130</v>
      </c>
      <c r="D93" s="6" t="s">
        <v>7</v>
      </c>
      <c r="E93" s="6">
        <v>3</v>
      </c>
      <c r="F93" s="15">
        <v>40</v>
      </c>
      <c r="G93" s="15">
        <f t="shared" si="13"/>
        <v>120</v>
      </c>
      <c r="H93" s="107"/>
      <c r="I93" s="101"/>
      <c r="J93" s="102">
        <v>0</v>
      </c>
      <c r="K93" s="57">
        <f t="shared" si="11"/>
        <v>0</v>
      </c>
    </row>
    <row r="94" spans="1:11" ht="27.6">
      <c r="A94" s="19">
        <v>80</v>
      </c>
      <c r="B94" s="24" t="s">
        <v>133</v>
      </c>
      <c r="C94" s="23" t="s">
        <v>59</v>
      </c>
      <c r="D94" s="6" t="s">
        <v>0</v>
      </c>
      <c r="E94" s="6">
        <v>6</v>
      </c>
      <c r="F94" s="15">
        <v>130</v>
      </c>
      <c r="G94" s="15">
        <f t="shared" si="13"/>
        <v>780</v>
      </c>
      <c r="H94" s="107"/>
      <c r="I94" s="101"/>
      <c r="J94" s="102">
        <v>0</v>
      </c>
      <c r="K94" s="57">
        <f t="shared" si="11"/>
        <v>0</v>
      </c>
    </row>
    <row r="95" spans="1:11" ht="27.6">
      <c r="A95" s="19">
        <v>81</v>
      </c>
      <c r="B95" s="24" t="s">
        <v>134</v>
      </c>
      <c r="C95" s="23" t="s">
        <v>60</v>
      </c>
      <c r="D95" s="6" t="s">
        <v>0</v>
      </c>
      <c r="E95" s="6">
        <v>3</v>
      </c>
      <c r="F95" s="15">
        <v>200</v>
      </c>
      <c r="G95" s="15">
        <f aca="true" t="shared" si="14" ref="G95:G97">F95*E95</f>
        <v>600</v>
      </c>
      <c r="H95" s="107"/>
      <c r="I95" s="101"/>
      <c r="J95" s="102">
        <v>0</v>
      </c>
      <c r="K95" s="57">
        <f t="shared" si="11"/>
        <v>0</v>
      </c>
    </row>
    <row r="96" spans="1:11" ht="27.6">
      <c r="A96" s="19">
        <v>82</v>
      </c>
      <c r="B96" s="21" t="s">
        <v>21</v>
      </c>
      <c r="C96" s="5" t="s">
        <v>131</v>
      </c>
      <c r="D96" s="6" t="s">
        <v>18</v>
      </c>
      <c r="E96" s="6">
        <v>8</v>
      </c>
      <c r="F96" s="15">
        <v>200</v>
      </c>
      <c r="G96" s="15">
        <f t="shared" si="14"/>
        <v>1600</v>
      </c>
      <c r="H96" s="107"/>
      <c r="I96" s="99"/>
      <c r="J96" s="100">
        <v>0</v>
      </c>
      <c r="K96" s="57">
        <f t="shared" si="11"/>
        <v>0</v>
      </c>
    </row>
    <row r="97" spans="1:11" ht="27.6">
      <c r="A97" s="4">
        <v>83</v>
      </c>
      <c r="B97" s="13" t="s">
        <v>26</v>
      </c>
      <c r="C97" s="5" t="s">
        <v>102</v>
      </c>
      <c r="D97" s="6" t="s">
        <v>18</v>
      </c>
      <c r="E97" s="35">
        <v>4</v>
      </c>
      <c r="F97" s="15">
        <v>17.5</v>
      </c>
      <c r="G97" s="15">
        <f t="shared" si="14"/>
        <v>70</v>
      </c>
      <c r="H97" s="107"/>
      <c r="I97" s="101"/>
      <c r="J97" s="102">
        <v>0</v>
      </c>
      <c r="K97" s="57">
        <f t="shared" si="11"/>
        <v>0</v>
      </c>
    </row>
    <row r="98" spans="1:11" ht="27.6">
      <c r="A98" s="4">
        <v>83</v>
      </c>
      <c r="B98" s="13" t="s">
        <v>61</v>
      </c>
      <c r="C98" s="5" t="s">
        <v>132</v>
      </c>
      <c r="D98" s="6" t="s">
        <v>18</v>
      </c>
      <c r="E98" s="35">
        <v>3</v>
      </c>
      <c r="F98" s="15">
        <v>30</v>
      </c>
      <c r="G98" s="15">
        <f aca="true" t="shared" si="15" ref="G98:G99">F98*E98</f>
        <v>90</v>
      </c>
      <c r="H98" s="107"/>
      <c r="I98" s="101"/>
      <c r="J98" s="102">
        <v>0</v>
      </c>
      <c r="K98" s="57">
        <f t="shared" si="11"/>
        <v>0</v>
      </c>
    </row>
    <row r="99" spans="1:11" ht="15">
      <c r="A99" s="19">
        <v>84</v>
      </c>
      <c r="B99" s="6" t="s">
        <v>34</v>
      </c>
      <c r="C99" s="48" t="s">
        <v>62</v>
      </c>
      <c r="D99" s="6" t="s">
        <v>39</v>
      </c>
      <c r="E99" s="6">
        <v>5</v>
      </c>
      <c r="F99" s="15">
        <v>20</v>
      </c>
      <c r="G99" s="15">
        <f t="shared" si="15"/>
        <v>100</v>
      </c>
      <c r="H99" s="107"/>
      <c r="I99" s="99"/>
      <c r="J99" s="100">
        <v>0</v>
      </c>
      <c r="K99" s="57">
        <f t="shared" si="11"/>
        <v>0</v>
      </c>
    </row>
    <row r="100" spans="1:11" s="8" customFormat="1" ht="15">
      <c r="A100" s="79"/>
      <c r="B100" s="80" t="s">
        <v>43</v>
      </c>
      <c r="C100" s="81"/>
      <c r="D100" s="82"/>
      <c r="E100" s="82"/>
      <c r="F100" s="83"/>
      <c r="G100" s="83">
        <f>SUM(G48:G99)</f>
        <v>21931.2</v>
      </c>
      <c r="H100" s="107"/>
      <c r="I100" s="79"/>
      <c r="J100" s="84"/>
      <c r="K100" s="84">
        <f>SUM(K48:K99)</f>
        <v>0</v>
      </c>
    </row>
    <row r="101" spans="1:11" ht="15">
      <c r="A101" s="111" t="s">
        <v>72</v>
      </c>
      <c r="B101" s="111"/>
      <c r="C101" s="111"/>
      <c r="D101" s="111"/>
      <c r="E101" s="111"/>
      <c r="F101" s="111"/>
      <c r="G101" s="74">
        <f>SUM(G7,G26,G28,G36,G44,G47,G100)</f>
        <v>46290</v>
      </c>
      <c r="H101" s="75"/>
      <c r="I101" s="76"/>
      <c r="J101" s="77"/>
      <c r="K101" s="74">
        <f>SUM(K7,K26,K28,K36,K44,K47,K100)</f>
        <v>0</v>
      </c>
    </row>
    <row r="102" spans="1:11" ht="15">
      <c r="A102" s="110" t="s">
        <v>73</v>
      </c>
      <c r="B102" s="110"/>
      <c r="C102" s="110"/>
      <c r="D102" s="110"/>
      <c r="E102" s="110"/>
      <c r="F102" s="110"/>
      <c r="G102" s="74">
        <f>SUM(G101*1.21)</f>
        <v>56010.9</v>
      </c>
      <c r="H102" s="75"/>
      <c r="I102" s="76"/>
      <c r="J102" s="78"/>
      <c r="K102" s="74">
        <f>SUM(K101*1.21)</f>
        <v>0</v>
      </c>
    </row>
    <row r="103" spans="1:11" ht="15">
      <c r="A103"/>
      <c r="B103" s="3"/>
      <c r="C103"/>
      <c r="D103"/>
      <c r="E103"/>
      <c r="F103"/>
      <c r="G103"/>
      <c r="H103" s="8"/>
      <c r="I103"/>
      <c r="J103"/>
      <c r="K103"/>
    </row>
    <row r="104" spans="1:11" ht="15">
      <c r="A104"/>
      <c r="B104" s="3"/>
      <c r="C104"/>
      <c r="D104"/>
      <c r="E104"/>
      <c r="F104"/>
      <c r="G104"/>
      <c r="H104" s="8"/>
      <c r="I104"/>
      <c r="J104"/>
      <c r="K104"/>
    </row>
    <row r="105" spans="1:11" ht="15">
      <c r="A105"/>
      <c r="B105" s="3"/>
      <c r="C105"/>
      <c r="D105"/>
      <c r="E105"/>
      <c r="F105"/>
      <c r="G105"/>
      <c r="H105" s="8"/>
      <c r="I105"/>
      <c r="J105"/>
      <c r="K105"/>
    </row>
    <row r="106" spans="1:11" ht="15">
      <c r="A106"/>
      <c r="B106" s="3"/>
      <c r="C106"/>
      <c r="D106"/>
      <c r="E106"/>
      <c r="F106"/>
      <c r="G106"/>
      <c r="H106" s="8"/>
      <c r="I106"/>
      <c r="J106"/>
      <c r="K106"/>
    </row>
    <row r="107" spans="1:11" ht="15">
      <c r="A107"/>
      <c r="B107" s="3"/>
      <c r="C107"/>
      <c r="D107"/>
      <c r="E107"/>
      <c r="F107"/>
      <c r="G107"/>
      <c r="H107" s="8"/>
      <c r="I107"/>
      <c r="J107"/>
      <c r="K107"/>
    </row>
    <row r="110" spans="4:8" ht="15">
      <c r="D110" s="9"/>
      <c r="E110" s="9"/>
      <c r="F110" s="9"/>
      <c r="G110" s="9"/>
      <c r="H110" s="10"/>
    </row>
    <row r="111" spans="4:8" ht="15">
      <c r="D111" s="105" t="s">
        <v>74</v>
      </c>
      <c r="E111" s="105"/>
      <c r="F111" s="105"/>
      <c r="G111" s="105"/>
      <c r="H111" s="105"/>
    </row>
  </sheetData>
  <mergeCells count="10">
    <mergeCell ref="D111:H111"/>
    <mergeCell ref="H48:H100"/>
    <mergeCell ref="H6:H7"/>
    <mergeCell ref="H8:H26"/>
    <mergeCell ref="H27:H28"/>
    <mergeCell ref="H29:H36"/>
    <mergeCell ref="H37:H44"/>
    <mergeCell ref="H45:H47"/>
    <mergeCell ref="A102:F102"/>
    <mergeCell ref="A101:F101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2021-11-30T09:30:24Z</cp:lastPrinted>
  <dcterms:created xsi:type="dcterms:W3CDTF">2018-05-21T11:46:33Z</dcterms:created>
  <dcterms:modified xsi:type="dcterms:W3CDTF">2021-12-02T13:55:56Z</dcterms:modified>
  <cp:category/>
  <cp:version/>
  <cp:contentType/>
  <cp:contentStatus/>
</cp:coreProperties>
</file>