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Kancelářské potřeby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<sst xmlns="http://schemas.openxmlformats.org/spreadsheetml/2006/main" count="84" uniqueCount="57">
  <si>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ks</t>
  </si>
  <si>
    <t>č.</t>
  </si>
  <si>
    <t>bal</t>
  </si>
  <si>
    <t>Magnetická tabule</t>
  </si>
  <si>
    <t>Kartonové rozlišovače</t>
  </si>
  <si>
    <t xml:space="preserve">Filtry </t>
  </si>
  <si>
    <t>Pořadač</t>
  </si>
  <si>
    <t xml:space="preserve">Náplň </t>
  </si>
  <si>
    <t>Celkem</t>
  </si>
  <si>
    <t>Tabule křídová</t>
  </si>
  <si>
    <t>černá, nemagnetická, povrch z lakované HDF desky, 200x100cm, dřevěný rám, včetně montážní sady a háčků pro zavěšení</t>
  </si>
  <si>
    <t>Baterie AAA nabíjecí</t>
  </si>
  <si>
    <t>kapacita 550mAh, napětí 1,2V, typ článku NiMH, min. 3000 nabíjecích cyklů, velikost LR03, 4ks v balení</t>
  </si>
  <si>
    <t>pořadač A4 čtyřkroužkový, šířka hřbetu 31mm, D-mechanika, transparentní přední a hřbetní strana</t>
  </si>
  <si>
    <t>pořadač A4 čtyřkroužkový, šířka hřbetu 38mm, D-mechanika, transparentní přední a hřbetní strana</t>
  </si>
  <si>
    <t>pořadač A4 čtyřkroužkový, šířka hřbetu 48mm, D-mechanika, transparentní přední a hřbetní strana</t>
  </si>
  <si>
    <t>pořadač A4 čtyřkroužkový, šířka hřbetu 72mm, D-mechanika, transparentní přední a hřbetní strana</t>
  </si>
  <si>
    <t>pořadač A4 čtyřkroužkový, šířka hřbetu 80mm, D-mechanika, transparentní přední a hřbetní strana</t>
  </si>
  <si>
    <t>Kniha jízd</t>
  </si>
  <si>
    <t>nečíslovaný tiskopis, nepropisovací, 32-60 listů, fomát A5, bez děrování, bez perforace</t>
  </si>
  <si>
    <t>bílý lakovaný povrch, popisovací, nástěnná, rozměr 150x100cm, s odkládací lištou, hliníkový rám, pro popis stíratelným fixem, mazání za sucha, možnost umístění na šířku i na výšku</t>
  </si>
  <si>
    <t>do plnícího pera, inkoustové bombičky, náplň inkoust, barva náplně modrá</t>
  </si>
  <si>
    <t>Papírové rozlišovače</t>
  </si>
  <si>
    <t>Závěsné desky</t>
  </si>
  <si>
    <t>bez chlopně, s rozšiřitelnou kapacitou až na 150 listů papíru, formát A4, polypropylen s hladkým povrchem, europerforace</t>
  </si>
  <si>
    <t>Plotterové role</t>
  </si>
  <si>
    <t>Takto podbarvená pole dodavatel povinně vyplní</t>
  </si>
  <si>
    <t>Příloha ke Kupní smlouvě - Technická specifikace k VZ "Dodávka kancelářských potřeb (RAMSES)"</t>
  </si>
  <si>
    <t>Předpokládaná hodnota celkem v Kč bez DPH</t>
  </si>
  <si>
    <t>Předpokládaná hodnota v Kč bez DPH</t>
  </si>
  <si>
    <t>Nabídková cena za jednotku v Kč bez DPH</t>
  </si>
  <si>
    <t>Nabídková cena celkem v Kč bez DPH</t>
  </si>
  <si>
    <t>Celková cena v Kč bez DPH</t>
  </si>
  <si>
    <t>Celková cena v Kč s DPH</t>
  </si>
  <si>
    <t>Název</t>
  </si>
  <si>
    <t>Popis</t>
  </si>
  <si>
    <t>Měrná jednotka</t>
  </si>
  <si>
    <t>Počet</t>
  </si>
  <si>
    <t>Číslo objednávky</t>
  </si>
  <si>
    <t>Uchazeč splňuje ANO/NE</t>
  </si>
  <si>
    <t>21100456
OTF     (Faktura č.1)</t>
  </si>
  <si>
    <t>21100388
OJS      (Faktura č.1)</t>
  </si>
  <si>
    <t>21100273
ORF     (Faktura č.1)</t>
  </si>
  <si>
    <t>21100383
THS     (Faktura č.1)</t>
  </si>
  <si>
    <t>21100362
THS                 (Faktura č.1)</t>
  </si>
  <si>
    <t>21100479
ÚŘ                       (Faktura č.1)</t>
  </si>
  <si>
    <t>21100519
THS                         (Faktura č.1)</t>
  </si>
  <si>
    <t>21100506
OJR                     (Faktura č.1)</t>
  </si>
  <si>
    <t>21290016
ÚŘ, RAMSES (Faktura č.2)</t>
  </si>
  <si>
    <t>Podložka</t>
  </si>
  <si>
    <t>pod myš, přilnavý spodní povrch, gelová, barva nejlépe modrá, cca 260 x 3 x 220 mm</t>
  </si>
  <si>
    <t>Kartonový rozlišovač, mix 5 barev, použitelný do pořadačů, rozměry cca 105 x 235 mm, balení min. 100 kusů</t>
  </si>
  <si>
    <t xml:space="preserve"> filtry do kávovaru, velikost č. 4. balení min. 100 ks</t>
  </si>
  <si>
    <t>Papírový rozlišovač, mix 5 barev (modrá, oranžová, růžová, zelená, žlutá), použitelný do všech druhů pořadačů, rozměry cca 105 x 240 mm, balení min. 100 kusů</t>
  </si>
  <si>
    <t>Odvápňovač pro espressa</t>
  </si>
  <si>
    <t>vhodný pro všechny typy kávovarů, ekologicky nezávadný, zvyšuje energetickou účinnost, tekutý, proti vodnímu kameni, min. 500ml</t>
  </si>
  <si>
    <r>
      <t>šíře 610 mm x návin min. 45m, vysoce kvalitní papír min. 90g/m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, multifunkční tisk, matný nenatíraný papír, rychlé schnutí, vnitřní průměr dutinky 50mm, barva bílá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</si>
</sst>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_K_č"/>
    <numFmt numFmtId="169" formatCode="#,##0\ &quot;Kč&quot;"/>
    <numFmt numFmtId="170" formatCode="#,##0.00\ &quot;Kč&quot;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0\ _K_č"/>
    <numFmt numFmtId="174" formatCode="#,##0.0\ &quot;Kč&quot;"/>
    <numFmt numFmtId="175" formatCode="[$-405]dddd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8"/>
      <color theme="4" tint="-0.4999699890613556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170" fontId="48" fillId="0" borderId="10" xfId="0" applyNumberFormat="1" applyFont="1" applyBorder="1" applyAlignment="1">
      <alignment horizontal="center" vertical="center" wrapText="1"/>
    </xf>
    <xf numFmtId="170" fontId="48" fillId="0" borderId="12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25" fillId="0" borderId="13" xfId="46" applyFont="1" applyBorder="1" applyAlignment="1">
      <alignment horizontal="center" vertical="center" wrapText="1"/>
      <protection/>
    </xf>
    <xf numFmtId="0" fontId="25" fillId="0" borderId="13" xfId="46" applyFont="1" applyBorder="1" applyAlignment="1">
      <alignment horizontal="left" vertical="center" wrapText="1"/>
      <protection/>
    </xf>
    <xf numFmtId="3" fontId="25" fillId="0" borderId="13" xfId="46" applyNumberFormat="1" applyFont="1" applyBorder="1" applyAlignment="1">
      <alignment horizontal="center" vertical="center"/>
      <protection/>
    </xf>
    <xf numFmtId="170" fontId="48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170" fontId="48" fillId="0" borderId="14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/>
    </xf>
    <xf numFmtId="170" fontId="48" fillId="0" borderId="15" xfId="0" applyNumberFormat="1" applyFont="1" applyBorder="1" applyAlignment="1">
      <alignment horizontal="center" vertical="center" wrapText="1"/>
    </xf>
    <xf numFmtId="170" fontId="48" fillId="0" borderId="16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170" fontId="48" fillId="0" borderId="17" xfId="0" applyNumberFormat="1" applyFont="1" applyBorder="1" applyAlignment="1">
      <alignment horizontal="center" vertical="center" wrapText="1"/>
    </xf>
    <xf numFmtId="170" fontId="48" fillId="0" borderId="18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50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30" fillId="0" borderId="0" xfId="0" applyFont="1" applyAlignment="1">
      <alignment/>
    </xf>
    <xf numFmtId="0" fontId="52" fillId="5" borderId="1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30" fillId="3" borderId="11" xfId="0" applyFont="1" applyFill="1" applyBorder="1" applyAlignment="1">
      <alignment horizontal="center" vertical="center" wrapText="1"/>
    </xf>
    <xf numFmtId="170" fontId="30" fillId="3" borderId="11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170" fontId="0" fillId="3" borderId="11" xfId="0" applyNumberFormat="1" applyFill="1" applyBorder="1" applyAlignment="1">
      <alignment horizontal="right" vertical="center"/>
    </xf>
    <xf numFmtId="0" fontId="30" fillId="3" borderId="16" xfId="0" applyFont="1" applyFill="1" applyBorder="1" applyAlignment="1">
      <alignment horizontal="left"/>
    </xf>
    <xf numFmtId="0" fontId="30" fillId="3" borderId="19" xfId="0" applyFont="1" applyFill="1" applyBorder="1" applyAlignment="1">
      <alignment horizontal="left"/>
    </xf>
    <xf numFmtId="0" fontId="30" fillId="3" borderId="20" xfId="0" applyFont="1" applyFill="1" applyBorder="1" applyAlignment="1">
      <alignment horizontal="left"/>
    </xf>
    <xf numFmtId="0" fontId="30" fillId="3" borderId="21" xfId="0" applyFont="1" applyFill="1" applyBorder="1" applyAlignment="1">
      <alignment horizontal="left"/>
    </xf>
    <xf numFmtId="0" fontId="30" fillId="3" borderId="22" xfId="0" applyFont="1" applyFill="1" applyBorder="1" applyAlignment="1">
      <alignment horizontal="left"/>
    </xf>
    <xf numFmtId="0" fontId="30" fillId="3" borderId="23" xfId="0" applyFont="1" applyFill="1" applyBorder="1" applyAlignment="1">
      <alignment horizontal="left"/>
    </xf>
    <xf numFmtId="170" fontId="30" fillId="3" borderId="15" xfId="0" applyNumberFormat="1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5" borderId="13" xfId="0" applyFont="1" applyFill="1" applyBorder="1" applyAlignment="1">
      <alignment/>
    </xf>
    <xf numFmtId="170" fontId="48" fillId="5" borderId="13" xfId="0" applyNumberFormat="1" applyFont="1" applyFill="1" applyBorder="1" applyAlignment="1">
      <alignment horizontal="right"/>
    </xf>
    <xf numFmtId="170" fontId="48" fillId="6" borderId="13" xfId="0" applyNumberFormat="1" applyFont="1" applyFill="1" applyBorder="1" applyAlignment="1">
      <alignment horizontal="right"/>
    </xf>
    <xf numFmtId="0" fontId="48" fillId="0" borderId="25" xfId="0" applyFont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170" fontId="49" fillId="33" borderId="25" xfId="0" applyNumberFormat="1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/>
    </xf>
    <xf numFmtId="170" fontId="48" fillId="33" borderId="25" xfId="0" applyNumberFormat="1" applyFont="1" applyFill="1" applyBorder="1" applyAlignment="1">
      <alignment horizontal="right" vertical="center"/>
    </xf>
    <xf numFmtId="0" fontId="48" fillId="5" borderId="15" xfId="0" applyFont="1" applyFill="1" applyBorder="1" applyAlignment="1">
      <alignment horizontal="center" vertical="center"/>
    </xf>
    <xf numFmtId="170" fontId="48" fillId="5" borderId="15" xfId="0" applyNumberFormat="1" applyFont="1" applyFill="1" applyBorder="1" applyAlignment="1">
      <alignment horizontal="right" vertical="center"/>
    </xf>
    <xf numFmtId="170" fontId="48" fillId="6" borderId="15" xfId="0" applyNumberFormat="1" applyFont="1" applyFill="1" applyBorder="1" applyAlignment="1">
      <alignment horizontal="right" vertical="center"/>
    </xf>
    <xf numFmtId="0" fontId="48" fillId="0" borderId="28" xfId="0" applyFont="1" applyBorder="1" applyAlignment="1">
      <alignment horizontal="center" vertical="center" wrapText="1"/>
    </xf>
    <xf numFmtId="0" fontId="48" fillId="5" borderId="11" xfId="0" applyFont="1" applyFill="1" applyBorder="1" applyAlignment="1">
      <alignment horizontal="center" vertical="center"/>
    </xf>
    <xf numFmtId="170" fontId="48" fillId="5" borderId="11" xfId="0" applyNumberFormat="1" applyFont="1" applyFill="1" applyBorder="1" applyAlignment="1">
      <alignment horizontal="right" vertical="center"/>
    </xf>
    <xf numFmtId="170" fontId="48" fillId="6" borderId="11" xfId="0" applyNumberFormat="1" applyFont="1" applyFill="1" applyBorder="1" applyAlignment="1">
      <alignment horizontal="right" vertical="center"/>
    </xf>
    <xf numFmtId="0" fontId="48" fillId="5" borderId="25" xfId="0" applyFont="1" applyFill="1" applyBorder="1" applyAlignment="1">
      <alignment horizontal="center" vertical="center"/>
    </xf>
    <xf numFmtId="170" fontId="48" fillId="5" borderId="25" xfId="0" applyNumberFormat="1" applyFont="1" applyFill="1" applyBorder="1" applyAlignment="1">
      <alignment horizontal="right" vertical="center"/>
    </xf>
    <xf numFmtId="170" fontId="48" fillId="6" borderId="17" xfId="0" applyNumberFormat="1" applyFont="1" applyFill="1" applyBorder="1" applyAlignment="1">
      <alignment horizontal="right" vertical="center"/>
    </xf>
    <xf numFmtId="0" fontId="48" fillId="33" borderId="25" xfId="0" applyFont="1" applyFill="1" applyBorder="1" applyAlignment="1">
      <alignment horizontal="center"/>
    </xf>
    <xf numFmtId="0" fontId="48" fillId="5" borderId="13" xfId="0" applyFont="1" applyFill="1" applyBorder="1" applyAlignment="1">
      <alignment horizontal="center" vertical="center"/>
    </xf>
    <xf numFmtId="170" fontId="48" fillId="5" borderId="13" xfId="0" applyNumberFormat="1" applyFont="1" applyFill="1" applyBorder="1" applyAlignment="1">
      <alignment horizontal="right" vertical="center"/>
    </xf>
    <xf numFmtId="0" fontId="48" fillId="5" borderId="10" xfId="0" applyFont="1" applyFill="1" applyBorder="1" applyAlignment="1">
      <alignment horizontal="center" vertical="center"/>
    </xf>
    <xf numFmtId="170" fontId="48" fillId="5" borderId="10" xfId="0" applyNumberFormat="1" applyFont="1" applyFill="1" applyBorder="1" applyAlignment="1">
      <alignment horizontal="right" vertical="center"/>
    </xf>
    <xf numFmtId="0" fontId="48" fillId="5" borderId="11" xfId="0" applyFont="1" applyFill="1" applyBorder="1" applyAlignment="1">
      <alignment/>
    </xf>
    <xf numFmtId="170" fontId="48" fillId="5" borderId="11" xfId="0" applyNumberFormat="1" applyFont="1" applyFill="1" applyBorder="1" applyAlignment="1">
      <alignment horizontal="right"/>
    </xf>
    <xf numFmtId="0" fontId="48" fillId="5" borderId="25" xfId="0" applyFont="1" applyFill="1" applyBorder="1" applyAlignment="1">
      <alignment/>
    </xf>
    <xf numFmtId="170" fontId="48" fillId="5" borderId="25" xfId="0" applyNumberFormat="1" applyFont="1" applyFill="1" applyBorder="1" applyAlignment="1">
      <alignment horizontal="right"/>
    </xf>
    <xf numFmtId="0" fontId="48" fillId="0" borderId="25" xfId="0" applyFont="1" applyBorder="1" applyAlignment="1">
      <alignment horizont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zoomScalePageLayoutView="0" workbookViewId="0" topLeftCell="A1">
      <selection activeCell="A33" sqref="A33:F33"/>
    </sheetView>
  </sheetViews>
  <sheetFormatPr defaultColWidth="9.140625" defaultRowHeight="15"/>
  <cols>
    <col min="1" max="1" width="4.57421875" style="2" customWidth="1"/>
    <col min="2" max="2" width="19.00390625" style="7" customWidth="1"/>
    <col min="3" max="3" width="62.00390625" style="1" customWidth="1"/>
    <col min="4" max="4" width="9.00390625" style="2" customWidth="1"/>
    <col min="5" max="5" width="6.7109375" style="2" customWidth="1"/>
    <col min="6" max="6" width="13.140625" style="2" customWidth="1"/>
    <col min="7" max="7" width="12.7109375" style="9" customWidth="1"/>
    <col min="8" max="8" width="11.00390625" style="15" customWidth="1"/>
    <col min="10" max="10" width="14.57421875" style="0" customWidth="1"/>
    <col min="11" max="11" width="14.7109375" style="15" customWidth="1"/>
  </cols>
  <sheetData>
    <row r="1" spans="1:7" s="15" customFormat="1" ht="23.25">
      <c r="A1" s="39" t="s">
        <v>27</v>
      </c>
      <c r="C1" s="9"/>
      <c r="D1" s="2"/>
      <c r="E1" s="2"/>
      <c r="F1" s="2"/>
      <c r="G1" s="9"/>
    </row>
    <row r="2" spans="1:7" s="15" customFormat="1" ht="15">
      <c r="A2" s="40"/>
      <c r="C2" s="9"/>
      <c r="D2" s="2"/>
      <c r="E2" s="2"/>
      <c r="F2" s="2"/>
      <c r="G2" s="9"/>
    </row>
    <row r="3" spans="1:7" s="15" customFormat="1" ht="15">
      <c r="A3" s="41"/>
      <c r="B3" s="42" t="s">
        <v>26</v>
      </c>
      <c r="C3" s="9"/>
      <c r="D3" s="2"/>
      <c r="E3" s="2"/>
      <c r="F3" s="2"/>
      <c r="G3" s="9"/>
    </row>
    <row r="4" spans="1:7" ht="18.75">
      <c r="A4" s="3"/>
      <c r="B4" s="5"/>
      <c r="E4" s="37"/>
      <c r="F4" s="38"/>
      <c r="G4"/>
    </row>
    <row r="5" spans="1:11" s="40" customFormat="1" ht="51.75" thickBot="1">
      <c r="A5" s="54" t="s">
        <v>1</v>
      </c>
      <c r="B5" s="55" t="s">
        <v>34</v>
      </c>
      <c r="C5" s="54" t="s">
        <v>35</v>
      </c>
      <c r="D5" s="56" t="s">
        <v>36</v>
      </c>
      <c r="E5" s="56" t="s">
        <v>37</v>
      </c>
      <c r="F5" s="56" t="s">
        <v>29</v>
      </c>
      <c r="G5" s="56" t="s">
        <v>28</v>
      </c>
      <c r="H5" s="56" t="s">
        <v>38</v>
      </c>
      <c r="I5" s="56" t="s">
        <v>39</v>
      </c>
      <c r="J5" s="56" t="s">
        <v>30</v>
      </c>
      <c r="K5" s="56" t="s">
        <v>31</v>
      </c>
    </row>
    <row r="6" spans="1:11" s="15" customFormat="1" ht="31.5" customHeight="1" thickBot="1" thickTop="1">
      <c r="A6" s="57">
        <v>1</v>
      </c>
      <c r="B6" s="16" t="s">
        <v>9</v>
      </c>
      <c r="C6" s="17" t="s">
        <v>10</v>
      </c>
      <c r="D6" s="16" t="s">
        <v>0</v>
      </c>
      <c r="E6" s="18">
        <v>1</v>
      </c>
      <c r="F6" s="19">
        <v>1160</v>
      </c>
      <c r="G6" s="19">
        <f>E6*F6</f>
        <v>1160</v>
      </c>
      <c r="H6" s="58" t="s">
        <v>40</v>
      </c>
      <c r="I6" s="59"/>
      <c r="J6" s="60">
        <v>0</v>
      </c>
      <c r="K6" s="61">
        <f>SUM(J6*E6)</f>
        <v>0</v>
      </c>
    </row>
    <row r="7" spans="1:11" s="15" customFormat="1" ht="16.5" thickBot="1" thickTop="1">
      <c r="A7" s="62"/>
      <c r="B7" s="63" t="s">
        <v>8</v>
      </c>
      <c r="C7" s="64"/>
      <c r="D7" s="65"/>
      <c r="E7" s="66"/>
      <c r="F7" s="67"/>
      <c r="G7" s="67">
        <f>G6</f>
        <v>1160</v>
      </c>
      <c r="H7" s="68"/>
      <c r="I7" s="69"/>
      <c r="J7" s="70"/>
      <c r="K7" s="70">
        <f>K6</f>
        <v>0</v>
      </c>
    </row>
    <row r="8" spans="1:11" s="15" customFormat="1" ht="31.5" customHeight="1" thickBot="1" thickTop="1">
      <c r="A8" s="57">
        <v>2</v>
      </c>
      <c r="B8" s="20" t="s">
        <v>11</v>
      </c>
      <c r="C8" s="21" t="s">
        <v>12</v>
      </c>
      <c r="D8" s="20" t="s">
        <v>2</v>
      </c>
      <c r="E8" s="20">
        <v>6</v>
      </c>
      <c r="F8" s="19">
        <v>165</v>
      </c>
      <c r="G8" s="19">
        <f>E8*F8</f>
        <v>990</v>
      </c>
      <c r="H8" s="58" t="s">
        <v>41</v>
      </c>
      <c r="I8" s="59"/>
      <c r="J8" s="60">
        <v>0</v>
      </c>
      <c r="K8" s="61">
        <f>SUM(J8*E8)</f>
        <v>0</v>
      </c>
    </row>
    <row r="9" spans="1:11" s="15" customFormat="1" ht="16.5" thickBot="1" thickTop="1">
      <c r="A9" s="62"/>
      <c r="B9" s="63" t="s">
        <v>8</v>
      </c>
      <c r="C9" s="64"/>
      <c r="D9" s="65"/>
      <c r="E9" s="66"/>
      <c r="F9" s="67"/>
      <c r="G9" s="67">
        <f>G8</f>
        <v>990</v>
      </c>
      <c r="H9" s="68"/>
      <c r="I9" s="69"/>
      <c r="J9" s="70"/>
      <c r="K9" s="70">
        <f>K8</f>
        <v>0</v>
      </c>
    </row>
    <row r="10" spans="1:11" s="15" customFormat="1" ht="61.5" customHeight="1" thickBot="1" thickTop="1">
      <c r="A10" s="57">
        <v>3</v>
      </c>
      <c r="B10" s="16" t="s">
        <v>3</v>
      </c>
      <c r="C10" s="17" t="s">
        <v>20</v>
      </c>
      <c r="D10" s="16" t="s">
        <v>0</v>
      </c>
      <c r="E10" s="18">
        <v>1</v>
      </c>
      <c r="F10" s="19">
        <v>1700</v>
      </c>
      <c r="G10" s="22">
        <f>E10*F10</f>
        <v>1700</v>
      </c>
      <c r="H10" s="58" t="s">
        <v>48</v>
      </c>
      <c r="I10" s="59"/>
      <c r="J10" s="60">
        <v>0</v>
      </c>
      <c r="K10" s="61">
        <f>SUM(J10*E10)</f>
        <v>0</v>
      </c>
    </row>
    <row r="11" spans="1:11" s="15" customFormat="1" ht="16.5" thickBot="1" thickTop="1">
      <c r="A11" s="62"/>
      <c r="B11" s="63" t="s">
        <v>8</v>
      </c>
      <c r="C11" s="64"/>
      <c r="D11" s="65"/>
      <c r="E11" s="66"/>
      <c r="F11" s="67"/>
      <c r="G11" s="67">
        <f>G10</f>
        <v>1700</v>
      </c>
      <c r="H11" s="68"/>
      <c r="I11" s="69"/>
      <c r="J11" s="70"/>
      <c r="K11" s="70">
        <f>K10</f>
        <v>0</v>
      </c>
    </row>
    <row r="12" spans="1:11" s="15" customFormat="1" ht="26.25" customHeight="1" thickTop="1">
      <c r="A12" s="25">
        <v>4</v>
      </c>
      <c r="B12" s="23" t="s">
        <v>6</v>
      </c>
      <c r="C12" s="24" t="s">
        <v>13</v>
      </c>
      <c r="D12" s="23" t="s">
        <v>0</v>
      </c>
      <c r="E12" s="25">
        <v>5</v>
      </c>
      <c r="F12" s="26">
        <v>84</v>
      </c>
      <c r="G12" s="27">
        <f>F12*E12</f>
        <v>420</v>
      </c>
      <c r="H12" s="58" t="s">
        <v>42</v>
      </c>
      <c r="I12" s="71"/>
      <c r="J12" s="72">
        <v>0</v>
      </c>
      <c r="K12" s="73">
        <f>SUM(J12*E12)</f>
        <v>0</v>
      </c>
    </row>
    <row r="13" spans="1:11" s="15" customFormat="1" ht="25.5">
      <c r="A13" s="6">
        <v>5</v>
      </c>
      <c r="B13" s="4" t="s">
        <v>6</v>
      </c>
      <c r="C13" s="8" t="s">
        <v>14</v>
      </c>
      <c r="D13" s="4" t="s">
        <v>0</v>
      </c>
      <c r="E13" s="6">
        <v>5</v>
      </c>
      <c r="F13" s="12">
        <v>85</v>
      </c>
      <c r="G13" s="13">
        <f>F13*E13</f>
        <v>425</v>
      </c>
      <c r="H13" s="74"/>
      <c r="I13" s="75"/>
      <c r="J13" s="76">
        <v>0</v>
      </c>
      <c r="K13" s="77">
        <f>SUM(J13*E13)</f>
        <v>0</v>
      </c>
    </row>
    <row r="14" spans="1:11" s="15" customFormat="1" ht="25.5">
      <c r="A14" s="6">
        <v>6</v>
      </c>
      <c r="B14" s="4" t="s">
        <v>6</v>
      </c>
      <c r="C14" s="8" t="s">
        <v>15</v>
      </c>
      <c r="D14" s="4" t="s">
        <v>0</v>
      </c>
      <c r="E14" s="6">
        <v>5</v>
      </c>
      <c r="F14" s="12">
        <v>90</v>
      </c>
      <c r="G14" s="13">
        <f>F14*E14</f>
        <v>450</v>
      </c>
      <c r="H14" s="74"/>
      <c r="I14" s="75"/>
      <c r="J14" s="76">
        <v>0</v>
      </c>
      <c r="K14" s="77">
        <f>SUM(J14*E14)</f>
        <v>0</v>
      </c>
    </row>
    <row r="15" spans="1:11" s="15" customFormat="1" ht="25.5">
      <c r="A15" s="6">
        <v>7</v>
      </c>
      <c r="B15" s="4" t="s">
        <v>6</v>
      </c>
      <c r="C15" s="8" t="s">
        <v>16</v>
      </c>
      <c r="D15" s="4" t="s">
        <v>0</v>
      </c>
      <c r="E15" s="6">
        <v>5</v>
      </c>
      <c r="F15" s="12">
        <v>70</v>
      </c>
      <c r="G15" s="13">
        <f>F15*E15</f>
        <v>350</v>
      </c>
      <c r="H15" s="74"/>
      <c r="I15" s="75"/>
      <c r="J15" s="76">
        <v>0</v>
      </c>
      <c r="K15" s="77">
        <f>SUM(J15*E15)</f>
        <v>0</v>
      </c>
    </row>
    <row r="16" spans="1:11" s="15" customFormat="1" ht="26.25" thickBot="1">
      <c r="A16" s="30">
        <v>8</v>
      </c>
      <c r="B16" s="28" t="s">
        <v>6</v>
      </c>
      <c r="C16" s="29" t="s">
        <v>17</v>
      </c>
      <c r="D16" s="28" t="s">
        <v>0</v>
      </c>
      <c r="E16" s="30">
        <v>5</v>
      </c>
      <c r="F16" s="31">
        <v>100</v>
      </c>
      <c r="G16" s="32">
        <f>F16*E16</f>
        <v>500</v>
      </c>
      <c r="H16" s="74"/>
      <c r="I16" s="78"/>
      <c r="J16" s="79">
        <v>0</v>
      </c>
      <c r="K16" s="80">
        <f>SUM(J16*E16)</f>
        <v>0</v>
      </c>
    </row>
    <row r="17" spans="1:11" s="15" customFormat="1" ht="16.5" thickBot="1" thickTop="1">
      <c r="A17" s="81"/>
      <c r="B17" s="63" t="s">
        <v>8</v>
      </c>
      <c r="C17" s="64"/>
      <c r="D17" s="65"/>
      <c r="E17" s="66"/>
      <c r="F17" s="67"/>
      <c r="G17" s="67">
        <f>SUM(G12:G16)</f>
        <v>2145</v>
      </c>
      <c r="H17" s="68"/>
      <c r="I17" s="69"/>
      <c r="J17" s="70"/>
      <c r="K17" s="70">
        <f>SUM(K12:K16)</f>
        <v>0</v>
      </c>
    </row>
    <row r="18" spans="1:11" s="15" customFormat="1" ht="31.5" customHeight="1" thickBot="1" thickTop="1">
      <c r="A18" s="57">
        <v>9</v>
      </c>
      <c r="B18" s="33" t="s">
        <v>18</v>
      </c>
      <c r="C18" s="34" t="s">
        <v>19</v>
      </c>
      <c r="D18" s="33" t="s">
        <v>0</v>
      </c>
      <c r="E18" s="20">
        <v>5</v>
      </c>
      <c r="F18" s="19">
        <v>25</v>
      </c>
      <c r="G18" s="22">
        <f>F18*E18</f>
        <v>125</v>
      </c>
      <c r="H18" s="58" t="s">
        <v>43</v>
      </c>
      <c r="I18" s="82"/>
      <c r="J18" s="83">
        <v>0</v>
      </c>
      <c r="K18" s="61">
        <f>SUM(J18*E18)</f>
        <v>0</v>
      </c>
    </row>
    <row r="19" spans="1:11" s="15" customFormat="1" ht="16.5" thickBot="1" thickTop="1">
      <c r="A19" s="62"/>
      <c r="B19" s="63" t="s">
        <v>8</v>
      </c>
      <c r="C19" s="64"/>
      <c r="D19" s="65"/>
      <c r="E19" s="66"/>
      <c r="F19" s="67"/>
      <c r="G19" s="67">
        <f>G18</f>
        <v>125</v>
      </c>
      <c r="H19" s="68"/>
      <c r="I19" s="69"/>
      <c r="J19" s="70"/>
      <c r="K19" s="70">
        <f>K18</f>
        <v>0</v>
      </c>
    </row>
    <row r="20" spans="1:11" s="15" customFormat="1" ht="31.5" customHeight="1" thickBot="1" thickTop="1">
      <c r="A20" s="57">
        <v>10</v>
      </c>
      <c r="B20" s="20" t="s">
        <v>49</v>
      </c>
      <c r="C20" s="21" t="s">
        <v>50</v>
      </c>
      <c r="D20" s="20" t="s">
        <v>0</v>
      </c>
      <c r="E20" s="20">
        <v>1</v>
      </c>
      <c r="F20" s="19">
        <v>164</v>
      </c>
      <c r="G20" s="22">
        <f>E20*F20</f>
        <v>164</v>
      </c>
      <c r="H20" s="58" t="s">
        <v>44</v>
      </c>
      <c r="I20" s="59"/>
      <c r="J20" s="60">
        <v>0</v>
      </c>
      <c r="K20" s="61">
        <f>SUM(J20*E20)</f>
        <v>0</v>
      </c>
    </row>
    <row r="21" spans="1:11" s="15" customFormat="1" ht="16.5" thickBot="1" thickTop="1">
      <c r="A21" s="62"/>
      <c r="B21" s="63" t="s">
        <v>8</v>
      </c>
      <c r="C21" s="64"/>
      <c r="D21" s="65"/>
      <c r="E21" s="66"/>
      <c r="F21" s="67"/>
      <c r="G21" s="67">
        <f>G20</f>
        <v>164</v>
      </c>
      <c r="H21" s="68"/>
      <c r="I21" s="69"/>
      <c r="J21" s="70"/>
      <c r="K21" s="70">
        <f>K20</f>
        <v>0</v>
      </c>
    </row>
    <row r="22" spans="1:11" s="15" customFormat="1" ht="26.25" customHeight="1" thickTop="1">
      <c r="A22" s="25">
        <v>11</v>
      </c>
      <c r="B22" s="25" t="s">
        <v>4</v>
      </c>
      <c r="C22" s="35" t="s">
        <v>51</v>
      </c>
      <c r="D22" s="23" t="s">
        <v>2</v>
      </c>
      <c r="E22" s="23">
        <v>5</v>
      </c>
      <c r="F22" s="26">
        <v>56</v>
      </c>
      <c r="G22" s="27">
        <f>F22*E22</f>
        <v>280</v>
      </c>
      <c r="H22" s="58" t="s">
        <v>45</v>
      </c>
      <c r="I22" s="71"/>
      <c r="J22" s="72">
        <v>0</v>
      </c>
      <c r="K22" s="73">
        <f>SUM(J22*E22)</f>
        <v>0</v>
      </c>
    </row>
    <row r="23" spans="1:11" s="15" customFormat="1" ht="15">
      <c r="A23" s="6">
        <v>12</v>
      </c>
      <c r="B23" s="4" t="s">
        <v>5</v>
      </c>
      <c r="C23" s="11" t="s">
        <v>52</v>
      </c>
      <c r="D23" s="4" t="s">
        <v>2</v>
      </c>
      <c r="E23" s="6">
        <v>1</v>
      </c>
      <c r="F23" s="12">
        <v>52</v>
      </c>
      <c r="G23" s="12">
        <f>F23*E23</f>
        <v>52</v>
      </c>
      <c r="H23" s="74"/>
      <c r="I23" s="84"/>
      <c r="J23" s="85">
        <v>0</v>
      </c>
      <c r="K23" s="77">
        <f>SUM(J23*E23)</f>
        <v>0</v>
      </c>
    </row>
    <row r="24" spans="1:11" s="15" customFormat="1" ht="15">
      <c r="A24" s="6">
        <v>13</v>
      </c>
      <c r="B24" s="6" t="s">
        <v>7</v>
      </c>
      <c r="C24" s="11" t="s">
        <v>21</v>
      </c>
      <c r="D24" s="6" t="s">
        <v>0</v>
      </c>
      <c r="E24" s="6">
        <v>6</v>
      </c>
      <c r="F24" s="12">
        <v>100</v>
      </c>
      <c r="G24" s="12">
        <f>E24*F24</f>
        <v>600</v>
      </c>
      <c r="H24" s="74"/>
      <c r="I24" s="86"/>
      <c r="J24" s="87">
        <v>0</v>
      </c>
      <c r="K24" s="77">
        <f>SUM(J24*E24)</f>
        <v>0</v>
      </c>
    </row>
    <row r="25" spans="1:11" s="15" customFormat="1" ht="38.25">
      <c r="A25" s="6">
        <v>14</v>
      </c>
      <c r="B25" s="10" t="s">
        <v>22</v>
      </c>
      <c r="C25" s="14" t="s">
        <v>53</v>
      </c>
      <c r="D25" s="4" t="s">
        <v>2</v>
      </c>
      <c r="E25" s="4">
        <v>1</v>
      </c>
      <c r="F25" s="12">
        <v>57</v>
      </c>
      <c r="G25" s="13">
        <f>F25*E25</f>
        <v>57</v>
      </c>
      <c r="H25" s="74"/>
      <c r="I25" s="84"/>
      <c r="J25" s="85">
        <v>0</v>
      </c>
      <c r="K25" s="77">
        <f>SUM(J25*E25)</f>
        <v>0</v>
      </c>
    </row>
    <row r="26" spans="1:11" s="15" customFormat="1" ht="26.25" thickBot="1">
      <c r="A26" s="30">
        <v>15</v>
      </c>
      <c r="B26" s="30" t="s">
        <v>23</v>
      </c>
      <c r="C26" s="36" t="s">
        <v>24</v>
      </c>
      <c r="D26" s="30" t="s">
        <v>0</v>
      </c>
      <c r="E26" s="30">
        <v>10</v>
      </c>
      <c r="F26" s="31">
        <v>25</v>
      </c>
      <c r="G26" s="32">
        <f>E26*F26</f>
        <v>250</v>
      </c>
      <c r="H26" s="74"/>
      <c r="I26" s="88"/>
      <c r="J26" s="89">
        <v>0</v>
      </c>
      <c r="K26" s="80">
        <f>SUM(J26*E26)</f>
        <v>0</v>
      </c>
    </row>
    <row r="27" spans="1:11" s="15" customFormat="1" ht="16.5" thickBot="1" thickTop="1">
      <c r="A27" s="90"/>
      <c r="B27" s="63" t="s">
        <v>8</v>
      </c>
      <c r="C27" s="64"/>
      <c r="D27" s="65"/>
      <c r="E27" s="66"/>
      <c r="F27" s="67"/>
      <c r="G27" s="67">
        <f>SUM(G22:G26)</f>
        <v>1239</v>
      </c>
      <c r="H27" s="68"/>
      <c r="I27" s="69"/>
      <c r="J27" s="70"/>
      <c r="K27" s="70">
        <f>SUM(K22:K26)</f>
        <v>0</v>
      </c>
    </row>
    <row r="28" spans="1:11" s="15" customFormat="1" ht="31.5" customHeight="1" thickBot="1" thickTop="1">
      <c r="A28" s="57">
        <v>16</v>
      </c>
      <c r="B28" s="28" t="s">
        <v>54</v>
      </c>
      <c r="C28" s="36" t="s">
        <v>55</v>
      </c>
      <c r="D28" s="30" t="s">
        <v>0</v>
      </c>
      <c r="E28" s="30">
        <v>2</v>
      </c>
      <c r="F28" s="31">
        <v>230</v>
      </c>
      <c r="G28" s="32">
        <f>E28*F28</f>
        <v>460</v>
      </c>
      <c r="H28" s="58" t="s">
        <v>46</v>
      </c>
      <c r="I28" s="88"/>
      <c r="J28" s="89">
        <v>0</v>
      </c>
      <c r="K28" s="61">
        <f>SUM(J28*E28)</f>
        <v>0</v>
      </c>
    </row>
    <row r="29" spans="1:11" s="15" customFormat="1" ht="16.5" thickBot="1" thickTop="1">
      <c r="A29" s="62"/>
      <c r="B29" s="63" t="s">
        <v>8</v>
      </c>
      <c r="C29" s="64"/>
      <c r="D29" s="65"/>
      <c r="E29" s="66"/>
      <c r="F29" s="67"/>
      <c r="G29" s="67">
        <f>SUM(G28)</f>
        <v>460</v>
      </c>
      <c r="H29" s="68"/>
      <c r="I29" s="69"/>
      <c r="J29" s="70"/>
      <c r="K29" s="70">
        <f>K28</f>
        <v>0</v>
      </c>
    </row>
    <row r="30" spans="1:11" s="15" customFormat="1" ht="42" thickBot="1" thickTop="1">
      <c r="A30" s="57">
        <v>17</v>
      </c>
      <c r="B30" s="28" t="s">
        <v>25</v>
      </c>
      <c r="C30" s="36" t="s">
        <v>56</v>
      </c>
      <c r="D30" s="30" t="s">
        <v>0</v>
      </c>
      <c r="E30" s="30">
        <v>3</v>
      </c>
      <c r="F30" s="31">
        <v>399</v>
      </c>
      <c r="G30" s="32">
        <f>E30*F30</f>
        <v>1197</v>
      </c>
      <c r="H30" s="58" t="s">
        <v>47</v>
      </c>
      <c r="I30" s="88"/>
      <c r="J30" s="89">
        <v>0</v>
      </c>
      <c r="K30" s="61">
        <f>SUM(J30*E30)</f>
        <v>0</v>
      </c>
    </row>
    <row r="31" spans="1:11" s="15" customFormat="1" ht="16.5" thickBot="1" thickTop="1">
      <c r="A31" s="62"/>
      <c r="B31" s="63" t="s">
        <v>8</v>
      </c>
      <c r="C31" s="64"/>
      <c r="D31" s="65"/>
      <c r="E31" s="66"/>
      <c r="F31" s="67"/>
      <c r="G31" s="67">
        <f>SUM(G30)</f>
        <v>1197</v>
      </c>
      <c r="H31" s="68"/>
      <c r="I31" s="69"/>
      <c r="J31" s="70"/>
      <c r="K31" s="70">
        <f>K30</f>
        <v>0</v>
      </c>
    </row>
    <row r="32" spans="1:11" s="15" customFormat="1" ht="15.75" thickTop="1">
      <c r="A32" s="47" t="s">
        <v>32</v>
      </c>
      <c r="B32" s="48"/>
      <c r="C32" s="48"/>
      <c r="D32" s="48"/>
      <c r="E32" s="48"/>
      <c r="F32" s="49"/>
      <c r="G32" s="53">
        <f>SUM(G7,G9,G11,G17,G19,G21,G27,G29,G31)</f>
        <v>9180</v>
      </c>
      <c r="H32" s="43"/>
      <c r="I32" s="45"/>
      <c r="J32" s="46"/>
      <c r="K32" s="44">
        <f>SUM(K7,K9,K11,K17,K19,K21,K27,K29,K31)</f>
        <v>0</v>
      </c>
    </row>
    <row r="33" spans="1:11" s="15" customFormat="1" ht="15">
      <c r="A33" s="50" t="s">
        <v>33</v>
      </c>
      <c r="B33" s="51"/>
      <c r="C33" s="51"/>
      <c r="D33" s="51"/>
      <c r="E33" s="51"/>
      <c r="F33" s="52"/>
      <c r="G33" s="44">
        <f>SUM(G32*1.21)</f>
        <v>11107.8</v>
      </c>
      <c r="H33" s="43"/>
      <c r="I33" s="45"/>
      <c r="J33" s="46"/>
      <c r="K33" s="44">
        <f>SUM(K32*1.21)</f>
        <v>0</v>
      </c>
    </row>
  </sheetData>
  <sheetProtection/>
  <mergeCells count="19">
    <mergeCell ref="A32:F32"/>
    <mergeCell ref="A33:F33"/>
    <mergeCell ref="H28:H29"/>
    <mergeCell ref="H30:H31"/>
    <mergeCell ref="A6:A7"/>
    <mergeCell ref="A8:A9"/>
    <mergeCell ref="A10:A11"/>
    <mergeCell ref="A18:A19"/>
    <mergeCell ref="A20:A21"/>
    <mergeCell ref="A28:A29"/>
    <mergeCell ref="A30:A31"/>
    <mergeCell ref="E4:F4"/>
    <mergeCell ref="H6:H7"/>
    <mergeCell ref="H8:H9"/>
    <mergeCell ref="H10:H11"/>
    <mergeCell ref="H12:H17"/>
    <mergeCell ref="H18:H19"/>
    <mergeCell ref="H20:H21"/>
    <mergeCell ref="H22:H27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2021-08-20T13:26:57Z</cp:lastPrinted>
  <dcterms:created xsi:type="dcterms:W3CDTF">2018-05-21T11:46:33Z</dcterms:created>
  <dcterms:modified xsi:type="dcterms:W3CDTF">2021-09-10T12:54:27Z</dcterms:modified>
  <cp:category/>
  <cp:version/>
  <cp:contentType/>
  <cp:contentStatus/>
</cp:coreProperties>
</file>