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28800" windowHeight="12225" activeTab="0"/>
  </bookViews>
  <sheets>
    <sheet name="Drogerie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<sst xmlns="http://schemas.openxmlformats.org/spreadsheetml/2006/main" count="333" uniqueCount="156">
  <si>
    <t>ks</t>
  </si>
  <si>
    <t>č.</t>
  </si>
  <si>
    <t>název</t>
  </si>
  <si>
    <t>popis</t>
  </si>
  <si>
    <t>měrná jednotka</t>
  </si>
  <si>
    <t>Pytle na odpadky</t>
  </si>
  <si>
    <t>role</t>
  </si>
  <si>
    <t>Houbičky  na mytí nádobí</t>
  </si>
  <si>
    <t>krabice</t>
  </si>
  <si>
    <t>Prostředky na různé povrchy</t>
  </si>
  <si>
    <t>Prostředky na okna</t>
  </si>
  <si>
    <t>sada</t>
  </si>
  <si>
    <t>Hadr na podlahu</t>
  </si>
  <si>
    <t>Tuhé mýdlo</t>
  </si>
  <si>
    <t>mýdlo toaletní 100 g - různé vůně</t>
  </si>
  <si>
    <t>Hadřík</t>
  </si>
  <si>
    <t>Osvěžovač ve spreji</t>
  </si>
  <si>
    <t>Tekuté mýdlo</t>
  </si>
  <si>
    <t>1L</t>
  </si>
  <si>
    <t>5L</t>
  </si>
  <si>
    <t>bal</t>
  </si>
  <si>
    <t>osvěžovač vzduchu ve spreji - pro použití na WC atd., různé vůně, 300 ml</t>
  </si>
  <si>
    <t xml:space="preserve">Toaletní papír </t>
  </si>
  <si>
    <t>WC gel - čistí, předchází usazování vodního kamene, desinfikuje, zajišťuje vůni, 750 ml, např.  Domestos</t>
  </si>
  <si>
    <t>Mycí prostředky do koupelen</t>
  </si>
  <si>
    <t>čistící prostředek na sklo s rozprašovačem, 500 ml, např. Mr. Muscle, Clin, Okena</t>
  </si>
  <si>
    <t>tekutý písek - čistící krém odstraňující běžné nečistoty a mastnotu, 600 g např. REAL</t>
  </si>
  <si>
    <t>tekutý čistící prostředek na podlahy, dodáváno v kanystru o objemu 5 litrů,  Mr. Proper universal, žlutozelený</t>
  </si>
  <si>
    <t>Mycí prostředky desinfekční</t>
  </si>
  <si>
    <t>desinfekční gel na povrchy, 600 g,  např. Real gel - chlorax</t>
  </si>
  <si>
    <t>hadr mikrovlákno 60 x 70 cm, 235 g</t>
  </si>
  <si>
    <t>Smetáček s lopatkou</t>
  </si>
  <si>
    <t>sada smetáček a lopatka s pogumovanou hranou</t>
  </si>
  <si>
    <t>Mop</t>
  </si>
  <si>
    <t xml:space="preserve">náhrada k mopu, např. VILEDA SuperMocio Soft mop </t>
  </si>
  <si>
    <t>krém na ruce - výživný, ochranný, pro všechny typy pleti, 100 ml, např. Indulona modrá</t>
  </si>
  <si>
    <t>Sítko do pisoáru</t>
  </si>
  <si>
    <t xml:space="preserve">vonné sítko do pisoáru, např. FrePro </t>
  </si>
  <si>
    <t>Kyselina solná</t>
  </si>
  <si>
    <t>pro odstraňování vodního kamene, k čištění potrubí a odpadů.</t>
  </si>
  <si>
    <t>Toaletní papír</t>
  </si>
  <si>
    <t>prostředek proti plísním s mechanickým rozprašovačem, 500 ml, např. SAVO</t>
  </si>
  <si>
    <t>Dezinfekční prostředky</t>
  </si>
  <si>
    <t>k čištění a dezinfekci podlah, nábytku, kuchyňského a hygienického náčiní, 1000 ml, např. Savo</t>
  </si>
  <si>
    <t>Mycí prostředky na podlahu</t>
  </si>
  <si>
    <t>mýdlo tekuté, nádoba s pumpičkou, 500 ml, různé vůně</t>
  </si>
  <si>
    <t>WC blok</t>
  </si>
  <si>
    <t>WC štětka</t>
  </si>
  <si>
    <t>houbičky s abrazivní plochou na mytí nádobí 47 x 78 x 23 mm, balení 10 ks</t>
  </si>
  <si>
    <t>samostatná bez stojánku</t>
  </si>
  <si>
    <t>sáčky do odpadkových košů, objem 60 l, velikost 60 x 80 cm, 10 ks v roli,  barva-černá, nezatahovací Extra silné</t>
  </si>
  <si>
    <t>Chemie</t>
  </si>
  <si>
    <t xml:space="preserve">kyselina citronová, 1 kg </t>
  </si>
  <si>
    <t>kyselina solná, 1 L</t>
  </si>
  <si>
    <t>papírové utěrky ze 100% celulosy, dvouvrstvé, délka 2x10m, 50 útržků v roli, balení 2 kusy</t>
  </si>
  <si>
    <t>toaletní papír do zásobníků, průměr 23 cm, návin 220 m, bílý dvouvrstvý</t>
  </si>
  <si>
    <t>Kuchyňské papírové utěrky</t>
  </si>
  <si>
    <t>Papírové ručníky</t>
  </si>
  <si>
    <t>WC gel - čistí, předchází usazování vodního kamene, desinfikuje, zajišťuje vůni, 750 ml, např.  WC NET</t>
  </si>
  <si>
    <t>papírový ručník skládaný do zásobníků, jednotlivé listy bílé dvouvrstvé, ZZ uspořádání, vysoká kvalita, celulóza  krabice 3000 ks</t>
  </si>
  <si>
    <t>tekutý čistič na vápenaté usazeniny, rez a vodní kámen, pro použití v kuchyni, koupelně a WC, 750 ml, např. Fixinela</t>
  </si>
  <si>
    <t>Mycí prostředek na nádobí</t>
  </si>
  <si>
    <t xml:space="preserve">prostředek na mytí nádobí, koncentrovaný, 900 ml, např. Jar Citron </t>
  </si>
  <si>
    <t>Mycí prostředek na WC</t>
  </si>
  <si>
    <t>2vrstvý, návin 18 m, provedení celuloza, malé role 160 útržků, bílý, balení obsahuje 48 ks, např. Forest XXL bílý 2-vrstvý 48 ks</t>
  </si>
  <si>
    <t>Rukavice</t>
  </si>
  <si>
    <t>Krém na ruce</t>
  </si>
  <si>
    <t>Leštěnka</t>
  </si>
  <si>
    <t>samoleštící vosková emulze na podlahy, 500 ml, např. Bistrol samoleštící</t>
  </si>
  <si>
    <t>závěsný se čtyřmi aktivními kuličkami s vynikajícími vlastnostmi pro docílení hygienicky čisté a svěží toalety, balení 2 x 50 g, např. Bref</t>
  </si>
  <si>
    <t>Sáčky do vysavače</t>
  </si>
  <si>
    <t>pro Karcher WD3P, balení po 5 ks</t>
  </si>
  <si>
    <t>Mycí pasta</t>
  </si>
  <si>
    <t>WC tablety</t>
  </si>
  <si>
    <t>pilinová pasta na ruce s vysokým mycím účinkem, odstraní odolné nečistoty z pokožky: oleje, tuky, maziva, pryskyřice, saze, grafit a další, 450 g, např. Solvina</t>
  </si>
  <si>
    <t>dezinfekční saponát na vytírání podlah, dezinfikuje všechny materiály a plochy a zároveň ničí mikroby, 1000 ml, např. Sanytol Eukalyptus podlahy a plochy</t>
  </si>
  <si>
    <t xml:space="preserve">prostředek na mytí nádobí, koncentrovaný, 450 ml, např. Jar </t>
  </si>
  <si>
    <t>prostředek na mytí nádobí, koncentrovaný, 500 ml, např. Hit</t>
  </si>
  <si>
    <t>tekutý čistič na vápenaté usazeniny, rez a vodní kámen, pro použití v kuchyni, koupelně a WC, 750 ml, např. Pulirapid</t>
  </si>
  <si>
    <t>kostky do pisoáru, čistí a dezodorují, bohatě pění a omezují tvorbu vodního kamene, balení 900 g, např. Larrin Pissoir deo oceán</t>
  </si>
  <si>
    <t>tekutý čistící a desinfekční přípravek, sloužící k desinfekci vody a povrchů, univers. použití pro desinfekci podlah, koupelen, WC, kuchyní atd., 1000 ml, např.  AJAX citron</t>
  </si>
  <si>
    <t>tekutý čistící a desinfekční přípravek, sloužící k desinfekci vody a povrchů, univers. použití pro desinfekci podlah, koupelen, WC, kuchyní atd., 5000 ml, např.  Krystal</t>
  </si>
  <si>
    <t>zemovka - tkaný hadr na podlahu, rozměr min. 50 x 60 cm</t>
  </si>
  <si>
    <t>výživný, ochranný, pro všechny typy pleti, 100 ml, např. Indulona měsíčková</t>
  </si>
  <si>
    <t xml:space="preserve">úklidové rukavice gumové, velikost 8                                  </t>
  </si>
  <si>
    <t xml:space="preserve">úklidové rukavice gumové, velikost 9                                  </t>
  </si>
  <si>
    <t>pár</t>
  </si>
  <si>
    <t>Svačinové sáčky</t>
  </si>
  <si>
    <t>mikrotenové 20x30cm</t>
  </si>
  <si>
    <t>Utěrky textilní</t>
  </si>
  <si>
    <t>Papírové kapesníky</t>
  </si>
  <si>
    <t>WC gel - čistí, předchází usazování vodního kamene, desinfikuje, zajišťuje vůni, 750 ml, např.  Larin agresiv</t>
  </si>
  <si>
    <t>mýdlo tekuté, nádoba s pumpičkou, 250-300 ml, různé vůně</t>
  </si>
  <si>
    <t>tekuté mýdlo husté konzistence, dodáváno v kanystru o objemu 5 L</t>
  </si>
  <si>
    <t>mikroutěrka-švédská utěrka 30 x 30 cm</t>
  </si>
  <si>
    <t>sáčky do odpadkových košů HDPE - objem 30 l, velikost 50-60 x 50-60 cm, nezatahovací, extra pevné, barva černá, 50 ks v roli</t>
  </si>
  <si>
    <t>Celkem</t>
  </si>
  <si>
    <t>WC gel - čistí, předchází usazování vodního kamene, desinfikuje, zajišťuje vůni, 750 ml, např.  Bref tornado, Cillit bang</t>
  </si>
  <si>
    <t>21100286
OU- JČ</t>
  </si>
  <si>
    <t>21100270
ONF</t>
  </si>
  <si>
    <t>sáčky do odpadkových košů, objem 60 l, velikost 60 x 80 cm, v roli,  barva-černá, nezatahovací Extra silné</t>
  </si>
  <si>
    <t>21100316
ONF</t>
  </si>
  <si>
    <t>Čistič potrubí</t>
  </si>
  <si>
    <t>900g</t>
  </si>
  <si>
    <t>Hydroxid sodný</t>
  </si>
  <si>
    <t>1kg</t>
  </si>
  <si>
    <t>21100289
OU</t>
  </si>
  <si>
    <t>pro rozpouštění odpadu, např. Krtek</t>
  </si>
  <si>
    <t>čistič odpadů a sifonům, např. Kittfort</t>
  </si>
  <si>
    <t>21100287
OU</t>
  </si>
  <si>
    <t>sáčky do odpadkových košů LDPE - objem 35 l, velikost 50-60 x 50-60 cm, nezatahovací, extra silné,  cca 50 ks v roli</t>
  </si>
  <si>
    <t>Ručník</t>
  </si>
  <si>
    <t>froté ručník 50x100cm</t>
  </si>
  <si>
    <t>21100352
ORF</t>
  </si>
  <si>
    <t>WC gel - čistí, předchází usazování vodního kamene, desinfikuje, zajišťuje vůni, 750 ml, např.  Savo</t>
  </si>
  <si>
    <t>mýdlo tekuté, 250 ml, např. Sanytol</t>
  </si>
  <si>
    <t>21100264
ONF</t>
  </si>
  <si>
    <t>tekutý písek - čistící krém odstraňující běžné nečistoty a mastnotu, 500 ml, např. CIF</t>
  </si>
  <si>
    <t>tekutý čistící a desinfekční přípravek, sloužící k desinfekci vody a povrchů, univers. použití pro desinfekci podlah, koupelen, WC, kuchyní atd., 1000 ml, např.  Mr. Proper modrý</t>
  </si>
  <si>
    <t>tekutý čistící a desinfekční přípravek, sloužící k desinfekci vody a povrchů, univers. použití pro desinfekci podlah, koupelen, WC, kuchyní atd., 1000 ml, např.  Mr. Proper citron</t>
  </si>
  <si>
    <t>tekutý čistící a desinfekční přípravek, sloužící k desinfekci vody a povrchů, univers. použití pro desinfekci podlah, koupelen, WC, kuchyní atd., 1000 ml, např.  Ajax citron</t>
  </si>
  <si>
    <t>přípravek určený k odstranění plísní atd., s okamžitým a viditelným efektem a dezinfekčními účinky, na omítky, zdivo, kámen, obkládačky, sklokeramiku, sklo, silikon, 500 ml, např. Savo Proti plísním</t>
  </si>
  <si>
    <t>krém na ruce - výživný, ochranný, pro všechny typy pleti, 100 ml, např. Indulona olivová</t>
  </si>
  <si>
    <t>mýdlo tekuté, nádoba s pumpičkou, 250-300 ml, antibakteriální, např. Sanytol aloe vera, zelený čaj</t>
  </si>
  <si>
    <t>mýdlo tekuté, nádoba s pumpičkou, 250-300 ml, antibakteriální, např. Sanytol broskev, meruňka, mandle</t>
  </si>
  <si>
    <t>Hygienický dezinfekční gel</t>
  </si>
  <si>
    <t>čištění a dezinfikace, rychle schnoucí, 5000 ml, např. Kimicar</t>
  </si>
  <si>
    <t>čištění a dezinfikace, rychle schnoucí, 800 ml, např. Kimicar</t>
  </si>
  <si>
    <t>utěrka na nádobí z mikrovlákna,min. 34x51cm</t>
  </si>
  <si>
    <t>pytlů LDPE - objem 120 l, velikost 70 x 100 cm, nezatahovací, extra pevné, barva modrá, 10-15 ks v roli</t>
  </si>
  <si>
    <t>50 x 70 cm, 100% bavlna</t>
  </si>
  <si>
    <t>2vrstvý, návin 18 m, provedení celuloza, malé role 380 útržků, bílý, balení obsahuje 48 ks</t>
  </si>
  <si>
    <t>papírový ručník skládaný do zásobníků, jednotlivé listy bílé dvouvrstvé, ZZ uspořádání, vysoká kvalita, 24-26x22-24 cm, celulóza  krabice 3000 ks</t>
  </si>
  <si>
    <t>3- vrstvé, krabice 60 ks, např. Linteo Elite</t>
  </si>
  <si>
    <t>3- vrstvé, 10x10 ks v balení, např. Linteo</t>
  </si>
  <si>
    <t>balení</t>
  </si>
  <si>
    <t>21100358
OJS</t>
  </si>
  <si>
    <t>papírový ručník skládaný do zásobníků, jednotlivé listy bílé, ZZ uspořádání, balení 5 000 listů, rozměr ručníku 24 - 26 x 22 - 24 cm</t>
  </si>
  <si>
    <t>21100379
ONF</t>
  </si>
  <si>
    <t>tekuté mýdlo husté konzistence, dodáváno v kanystru o objemu 5 litrů, vůně mandarinka</t>
  </si>
  <si>
    <t>toaletní papír do zásobníků, průměr 28 cm, bílý, návin min. 220 m, dvouvrstvé, balení 6 rolí</t>
  </si>
  <si>
    <t>papírový ručník skládaný do zásobníků, jednotlivé listy zelené, šedé nebo bílé, ZZ uspořádání, balení 5 000 listů, rozměr ručníku 24 - 26 x 22 - 24 cm</t>
  </si>
  <si>
    <t>21100382
THS</t>
  </si>
  <si>
    <t>Příloha ke Kupní smlouvě - Technická specifikace k VZ "Úklidové a čistící prostředky pro ÚJF 03/21"</t>
  </si>
  <si>
    <t>Cena celkem v Kč bez DPH</t>
  </si>
  <si>
    <t>Cena celkem v Kč s DPH</t>
  </si>
  <si>
    <t>podpis oprávněné osoby</t>
  </si>
  <si>
    <t>Faktura č. 1</t>
  </si>
  <si>
    <t>Faktura č. 2</t>
  </si>
  <si>
    <t>Nabídková cena</t>
  </si>
  <si>
    <t>za jednotku bez DPH</t>
  </si>
  <si>
    <t>celkem bez DPH</t>
  </si>
  <si>
    <t>číslo objednávky/ oddělení ÚJF</t>
  </si>
  <si>
    <t>Předpokládaná hodnota</t>
  </si>
  <si>
    <t>Parametry nabízeného řešení</t>
  </si>
  <si>
    <t>takto podbarvená pole dodavatel povinně vyplní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</si>
</sst>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</font>
    <font>
      <b/>
      <sz val="16"/>
      <color theme="4" tint="-0.4999699890613556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rgb="FF3F3F3F"/>
      </left>
      <right style="thin">
        <color rgb="FF3F3F3F"/>
      </right>
      <top/>
      <bottom style="thin">
        <color rgb="FF3F3F3F"/>
      </bottom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7" fillId="5" borderId="2" xfId="2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3" fontId="3" fillId="0" borderId="2" xfId="23" applyFont="1" applyBorder="1" applyAlignment="1">
      <alignment horizontal="left" vertical="center" wrapText="1"/>
    </xf>
    <xf numFmtId="0" fontId="9" fillId="0" borderId="2" xfId="21" applyFont="1" applyFill="1" applyBorder="1" applyAlignment="1">
      <alignment vertical="center" wrapText="1"/>
      <protection/>
    </xf>
    <xf numFmtId="0" fontId="7" fillId="0" borderId="4" xfId="0" applyFont="1" applyFill="1" applyBorder="1" applyAlignment="1">
      <alignment vertical="center" wrapText="1"/>
    </xf>
    <xf numFmtId="0" fontId="3" fillId="0" borderId="2" xfId="0" applyFont="1" applyBorder="1"/>
    <xf numFmtId="0" fontId="9" fillId="0" borderId="2" xfId="21" applyFont="1" applyFill="1" applyBorder="1" applyAlignment="1">
      <alignment horizontal="center" vertical="center"/>
      <protection/>
    </xf>
    <xf numFmtId="0" fontId="7" fillId="5" borderId="4" xfId="0" applyFont="1" applyFill="1" applyBorder="1" applyAlignment="1">
      <alignment vertical="center" wrapText="1"/>
    </xf>
    <xf numFmtId="3" fontId="7" fillId="5" borderId="8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ont="1"/>
    <xf numFmtId="164" fontId="0" fillId="3" borderId="2" xfId="0" applyNumberForma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2" xfId="21" applyFont="1" applyBorder="1" applyAlignment="1">
      <alignment horizontal="center" vertical="center"/>
      <protection/>
    </xf>
    <xf numFmtId="0" fontId="7" fillId="0" borderId="2" xfId="21" applyFont="1" applyBorder="1" applyAlignment="1">
      <alignment vertical="center" wrapText="1"/>
      <protection/>
    </xf>
    <xf numFmtId="3" fontId="7" fillId="0" borderId="2" xfId="21" applyNumberFormat="1" applyFont="1" applyBorder="1" applyAlignment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4" fillId="0" borderId="0" xfId="0" applyFont="1" applyBorder="1" applyAlignment="1">
      <alignment wrapText="1"/>
    </xf>
    <xf numFmtId="0" fontId="0" fillId="0" borderId="0" xfId="0" applyAlignment="1">
      <alignment/>
    </xf>
    <xf numFmtId="0" fontId="2" fillId="4" borderId="4" xfId="0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11" fillId="7" borderId="14" xfId="21" applyFont="1" applyFill="1" applyBorder="1" applyAlignment="1">
      <alignment horizontal="center" vertical="center"/>
      <protection/>
    </xf>
    <xf numFmtId="0" fontId="7" fillId="7" borderId="14" xfId="21" applyFont="1" applyFill="1" applyBorder="1" applyAlignment="1">
      <alignment vertical="center" wrapText="1"/>
      <protection/>
    </xf>
    <xf numFmtId="3" fontId="7" fillId="7" borderId="14" xfId="21" applyNumberFormat="1" applyFont="1" applyFill="1" applyBorder="1" applyAlignment="1">
      <alignment horizontal="center" vertical="center"/>
      <protection/>
    </xf>
    <xf numFmtId="0" fontId="3" fillId="7" borderId="14" xfId="0" applyFont="1" applyFill="1" applyBorder="1" applyAlignment="1">
      <alignment horizontal="center" vertical="center" wrapText="1"/>
    </xf>
    <xf numFmtId="164" fontId="3" fillId="7" borderId="14" xfId="0" applyNumberFormat="1" applyFont="1" applyFill="1" applyBorder="1" applyAlignment="1">
      <alignment horizontal="center" vertical="center" wrapText="1"/>
    </xf>
    <xf numFmtId="164" fontId="6" fillId="7" borderId="14" xfId="0" applyNumberFormat="1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164" fontId="2" fillId="7" borderId="14" xfId="0" applyNumberFormat="1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left" vertical="center" wrapText="1"/>
    </xf>
    <xf numFmtId="0" fontId="2" fillId="7" borderId="14" xfId="0" applyFont="1" applyFill="1" applyBorder="1" applyAlignment="1">
      <alignment horizontal="center" vertical="center"/>
    </xf>
    <xf numFmtId="0" fontId="13" fillId="7" borderId="14" xfId="21" applyFont="1" applyFill="1" applyBorder="1" applyAlignment="1">
      <alignment horizontal="center" vertical="center"/>
      <protection/>
    </xf>
    <xf numFmtId="0" fontId="13" fillId="7" borderId="14" xfId="21" applyFont="1" applyFill="1" applyBorder="1" applyAlignment="1">
      <alignment vertical="center" wrapText="1"/>
      <protection/>
    </xf>
    <xf numFmtId="0" fontId="6" fillId="7" borderId="14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/>
    </xf>
    <xf numFmtId="0" fontId="11" fillId="7" borderId="14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left" vertical="center" wrapText="1"/>
    </xf>
    <xf numFmtId="0" fontId="12" fillId="7" borderId="14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vertical="center" wrapText="1"/>
    </xf>
    <xf numFmtId="0" fontId="11" fillId="7" borderId="15" xfId="21" applyFont="1" applyFill="1" applyBorder="1" applyAlignment="1">
      <alignment horizontal="center" vertical="center"/>
      <protection/>
    </xf>
    <xf numFmtId="0" fontId="6" fillId="7" borderId="14" xfId="0" applyFont="1" applyFill="1" applyBorder="1" applyAlignment="1">
      <alignment horizontal="left" vertical="center" wrapText="1"/>
    </xf>
    <xf numFmtId="3" fontId="11" fillId="7" borderId="16" xfId="0" applyNumberFormat="1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vertical="center" wrapText="1"/>
    </xf>
    <xf numFmtId="164" fontId="0" fillId="6" borderId="2" xfId="0" applyNumberFormat="1" applyFill="1" applyBorder="1" applyAlignment="1">
      <alignment horizontal="center" vertical="center"/>
    </xf>
    <xf numFmtId="164" fontId="0" fillId="6" borderId="4" xfId="0" applyNumberFormat="1" applyFill="1" applyBorder="1" applyAlignment="1">
      <alignment horizontal="center" vertical="center"/>
    </xf>
    <xf numFmtId="164" fontId="0" fillId="7" borderId="14" xfId="0" applyNumberFormat="1" applyFill="1" applyBorder="1" applyAlignment="1">
      <alignment horizontal="center" vertical="center"/>
    </xf>
    <xf numFmtId="164" fontId="0" fillId="6" borderId="2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left" vertical="center" wrapText="1"/>
    </xf>
    <xf numFmtId="0" fontId="2" fillId="4" borderId="22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7" borderId="14" xfId="0" applyFont="1" applyFill="1" applyBorder="1" applyAlignment="1">
      <alignment horizontal="left" vertical="center" wrapText="1"/>
    </xf>
    <xf numFmtId="0" fontId="0" fillId="6" borderId="4" xfId="0" applyFill="1" applyBorder="1" applyAlignment="1">
      <alignment horizontal="left" vertical="center" wrapText="1"/>
    </xf>
    <xf numFmtId="0" fontId="0" fillId="7" borderId="14" xfId="0" applyFill="1" applyBorder="1" applyAlignment="1">
      <alignment horizontal="left" vertical="center" wrapText="1"/>
    </xf>
    <xf numFmtId="0" fontId="0" fillId="6" borderId="2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ýstup" xfId="20"/>
    <cellStyle name="Normální 2" xfId="21"/>
    <cellStyle name="Normální 3" xfId="22"/>
    <cellStyle name="Čárka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2"/>
  <sheetViews>
    <sheetView showGridLines="0" tabSelected="1" workbookViewId="0" topLeftCell="A1">
      <selection activeCell="I12" sqref="I12"/>
    </sheetView>
  </sheetViews>
  <sheetFormatPr defaultColWidth="9.140625" defaultRowHeight="15"/>
  <cols>
    <col min="1" max="1" width="6.140625" style="3" customWidth="1"/>
    <col min="2" max="2" width="20.00390625" style="3" customWidth="1"/>
    <col min="3" max="3" width="55.7109375" style="1" customWidth="1"/>
    <col min="4" max="4" width="10.7109375" style="3" customWidth="1"/>
    <col min="5" max="5" width="6.7109375" style="3" customWidth="1"/>
    <col min="6" max="6" width="10.8515625" style="3" customWidth="1"/>
    <col min="7" max="7" width="14.8515625" style="3" customWidth="1"/>
    <col min="8" max="8" width="14.57421875" style="10" bestFit="1" customWidth="1"/>
    <col min="9" max="9" width="21.140625" style="122" customWidth="1"/>
    <col min="10" max="10" width="10.00390625" style="3" customWidth="1"/>
    <col min="11" max="11" width="12.140625" style="3" customWidth="1"/>
  </cols>
  <sheetData>
    <row r="1" spans="1:11" ht="21">
      <c r="A1" s="69" t="s">
        <v>143</v>
      </c>
      <c r="B1" s="8"/>
      <c r="E1" s="70"/>
      <c r="F1" s="70"/>
      <c r="G1" s="70"/>
      <c r="H1" s="70"/>
      <c r="I1" s="115"/>
      <c r="J1" s="71"/>
      <c r="K1" s="30"/>
    </row>
    <row r="2" spans="1:11" ht="21">
      <c r="A2" s="69"/>
      <c r="B2" s="8"/>
      <c r="E2" s="70"/>
      <c r="F2" s="70"/>
      <c r="G2" s="70"/>
      <c r="H2" s="70"/>
      <c r="I2" s="115"/>
      <c r="J2" s="71"/>
      <c r="K2" s="64"/>
    </row>
    <row r="3" spans="1:11" ht="15">
      <c r="A3" s="5"/>
      <c r="B3" s="9"/>
      <c r="F3" s="110" t="s">
        <v>153</v>
      </c>
      <c r="G3" s="111"/>
      <c r="I3" s="115"/>
      <c r="J3" s="110" t="s">
        <v>149</v>
      </c>
      <c r="K3" s="111"/>
    </row>
    <row r="4" spans="1:11" ht="25.5">
      <c r="A4" s="2" t="s">
        <v>1</v>
      </c>
      <c r="B4" s="2" t="s">
        <v>2</v>
      </c>
      <c r="C4" s="2" t="s">
        <v>3</v>
      </c>
      <c r="D4" s="74" t="s">
        <v>4</v>
      </c>
      <c r="E4" s="74" t="s">
        <v>0</v>
      </c>
      <c r="F4" s="74" t="s">
        <v>150</v>
      </c>
      <c r="G4" s="74" t="s">
        <v>151</v>
      </c>
      <c r="H4" s="75" t="s">
        <v>152</v>
      </c>
      <c r="I4" s="74" t="s">
        <v>154</v>
      </c>
      <c r="J4" s="74" t="s">
        <v>150</v>
      </c>
      <c r="K4" s="74" t="s">
        <v>151</v>
      </c>
    </row>
    <row r="5" spans="1:11" ht="38.25">
      <c r="A5" s="45">
        <v>1</v>
      </c>
      <c r="B5" s="31" t="s">
        <v>57</v>
      </c>
      <c r="C5" s="26" t="s">
        <v>59</v>
      </c>
      <c r="D5" s="7" t="s">
        <v>8</v>
      </c>
      <c r="E5" s="7">
        <v>8</v>
      </c>
      <c r="F5" s="19">
        <v>379</v>
      </c>
      <c r="G5" s="19">
        <f aca="true" t="shared" si="0" ref="G5:G7">F5*E5</f>
        <v>3032</v>
      </c>
      <c r="H5" s="48" t="s">
        <v>98</v>
      </c>
      <c r="I5" s="116"/>
      <c r="J5" s="102"/>
      <c r="K5" s="63">
        <f>SUM(E5*J5)</f>
        <v>0</v>
      </c>
    </row>
    <row r="6" spans="1:11" s="11" customFormat="1" ht="15.75" thickBot="1">
      <c r="A6" s="92"/>
      <c r="B6" s="100" t="s">
        <v>96</v>
      </c>
      <c r="C6" s="101"/>
      <c r="D6" s="91"/>
      <c r="E6" s="91"/>
      <c r="F6" s="83"/>
      <c r="G6" s="83">
        <f>G5</f>
        <v>3032</v>
      </c>
      <c r="H6" s="84" t="s">
        <v>147</v>
      </c>
      <c r="I6" s="117"/>
      <c r="J6" s="85"/>
      <c r="K6" s="85">
        <f>K5</f>
        <v>0</v>
      </c>
    </row>
    <row r="7" spans="1:11" ht="39" thickTop="1">
      <c r="A7" s="47">
        <v>2</v>
      </c>
      <c r="B7" s="50" t="s">
        <v>57</v>
      </c>
      <c r="C7" s="53" t="s">
        <v>59</v>
      </c>
      <c r="D7" s="15" t="s">
        <v>8</v>
      </c>
      <c r="E7" s="15">
        <v>6</v>
      </c>
      <c r="F7" s="20">
        <v>379</v>
      </c>
      <c r="G7" s="20">
        <f t="shared" si="0"/>
        <v>2274</v>
      </c>
      <c r="H7" s="58" t="s">
        <v>99</v>
      </c>
      <c r="I7" s="118"/>
      <c r="J7" s="103"/>
      <c r="K7" s="63">
        <f>SUM(E7*J7)</f>
        <v>0</v>
      </c>
    </row>
    <row r="8" spans="1:11" s="11" customFormat="1" ht="15.75" thickBot="1">
      <c r="A8" s="88"/>
      <c r="B8" s="93" t="s">
        <v>96</v>
      </c>
      <c r="C8" s="94"/>
      <c r="D8" s="91"/>
      <c r="E8" s="91"/>
      <c r="F8" s="83"/>
      <c r="G8" s="83">
        <f>G7</f>
        <v>2274</v>
      </c>
      <c r="H8" s="84" t="s">
        <v>148</v>
      </c>
      <c r="I8" s="117"/>
      <c r="J8" s="85"/>
      <c r="K8" s="85">
        <f>K7</f>
        <v>0</v>
      </c>
    </row>
    <row r="9" spans="1:11" ht="30.75" thickTop="1">
      <c r="A9" s="47">
        <v>3</v>
      </c>
      <c r="B9" s="15" t="s">
        <v>5</v>
      </c>
      <c r="C9" s="24" t="s">
        <v>100</v>
      </c>
      <c r="D9" s="15" t="s">
        <v>0</v>
      </c>
      <c r="E9" s="15">
        <v>100</v>
      </c>
      <c r="F9" s="20">
        <v>1.83</v>
      </c>
      <c r="G9" s="20">
        <f aca="true" t="shared" si="1" ref="G9">F9*E9</f>
        <v>183</v>
      </c>
      <c r="H9" s="58" t="s">
        <v>101</v>
      </c>
      <c r="I9" s="118"/>
      <c r="J9" s="103"/>
      <c r="K9" s="63">
        <f>SUM(E9*J9)</f>
        <v>0</v>
      </c>
    </row>
    <row r="10" spans="1:11" ht="15.75" thickBot="1">
      <c r="A10" s="77"/>
      <c r="B10" s="93" t="s">
        <v>96</v>
      </c>
      <c r="C10" s="87"/>
      <c r="D10" s="81"/>
      <c r="E10" s="81"/>
      <c r="F10" s="82"/>
      <c r="G10" s="83">
        <f>G9</f>
        <v>183</v>
      </c>
      <c r="H10" s="84" t="s">
        <v>148</v>
      </c>
      <c r="I10" s="119"/>
      <c r="J10" s="104"/>
      <c r="K10" s="85">
        <f>K9</f>
        <v>0</v>
      </c>
    </row>
    <row r="11" spans="1:11" ht="15.75" thickTop="1">
      <c r="A11" s="47">
        <v>4</v>
      </c>
      <c r="B11" s="61" t="s">
        <v>38</v>
      </c>
      <c r="C11" s="24" t="s">
        <v>39</v>
      </c>
      <c r="D11" s="15" t="s">
        <v>18</v>
      </c>
      <c r="E11" s="15">
        <v>10</v>
      </c>
      <c r="F11" s="20">
        <v>27.36</v>
      </c>
      <c r="G11" s="20">
        <f>F11*E11</f>
        <v>273.6</v>
      </c>
      <c r="H11" s="107" t="s">
        <v>106</v>
      </c>
      <c r="I11" s="118"/>
      <c r="J11" s="103"/>
      <c r="K11" s="63">
        <f>SUM(E11*J11)</f>
        <v>0</v>
      </c>
    </row>
    <row r="12" spans="1:11" ht="15">
      <c r="A12" s="45">
        <v>5</v>
      </c>
      <c r="B12" s="7" t="s">
        <v>102</v>
      </c>
      <c r="C12" s="6" t="s">
        <v>107</v>
      </c>
      <c r="D12" s="7" t="s">
        <v>103</v>
      </c>
      <c r="E12" s="7">
        <v>5</v>
      </c>
      <c r="F12" s="19">
        <v>74.38</v>
      </c>
      <c r="G12" s="19">
        <f>F12*E12</f>
        <v>371.9</v>
      </c>
      <c r="H12" s="107"/>
      <c r="I12" s="116"/>
      <c r="J12" s="102"/>
      <c r="K12" s="63">
        <f>SUM(E12*J12)</f>
        <v>0</v>
      </c>
    </row>
    <row r="13" spans="1:11" ht="15">
      <c r="A13" s="45">
        <v>6</v>
      </c>
      <c r="B13" s="7" t="s">
        <v>104</v>
      </c>
      <c r="C13" s="6" t="s">
        <v>108</v>
      </c>
      <c r="D13" s="7" t="s">
        <v>105</v>
      </c>
      <c r="E13" s="7">
        <v>5</v>
      </c>
      <c r="F13" s="19">
        <v>41.3</v>
      </c>
      <c r="G13" s="19">
        <f>F13*E13</f>
        <v>206.5</v>
      </c>
      <c r="H13" s="108"/>
      <c r="I13" s="116"/>
      <c r="J13" s="102"/>
      <c r="K13" s="63">
        <f>SUM(E13*J13)</f>
        <v>0</v>
      </c>
    </row>
    <row r="14" spans="1:11" s="11" customFormat="1" ht="15.75" thickBot="1">
      <c r="A14" s="88"/>
      <c r="B14" s="86" t="s">
        <v>96</v>
      </c>
      <c r="C14" s="98"/>
      <c r="D14" s="91"/>
      <c r="E14" s="91"/>
      <c r="F14" s="83"/>
      <c r="G14" s="83">
        <f>SUM(G11:G13)</f>
        <v>852</v>
      </c>
      <c r="H14" s="84" t="s">
        <v>148</v>
      </c>
      <c r="I14" s="117"/>
      <c r="J14" s="85"/>
      <c r="K14" s="85">
        <f>SUM(K11:K13)</f>
        <v>0</v>
      </c>
    </row>
    <row r="15" spans="1:11" ht="26.25" thickTop="1">
      <c r="A15" s="47">
        <v>7</v>
      </c>
      <c r="B15" s="50" t="s">
        <v>63</v>
      </c>
      <c r="C15" s="24" t="s">
        <v>23</v>
      </c>
      <c r="D15" s="15" t="s">
        <v>0</v>
      </c>
      <c r="E15" s="60">
        <v>16</v>
      </c>
      <c r="F15" s="49">
        <v>44.6</v>
      </c>
      <c r="G15" s="20">
        <f>F15*E15</f>
        <v>713.6</v>
      </c>
      <c r="H15" s="107" t="s">
        <v>109</v>
      </c>
      <c r="I15" s="118"/>
      <c r="J15" s="103"/>
      <c r="K15" s="63">
        <f>SUM(E15*J15)</f>
        <v>0</v>
      </c>
    </row>
    <row r="16" spans="1:11" ht="25.5">
      <c r="A16" s="45">
        <v>8</v>
      </c>
      <c r="B16" s="7" t="s">
        <v>63</v>
      </c>
      <c r="C16" s="51" t="s">
        <v>91</v>
      </c>
      <c r="D16" s="7" t="s">
        <v>0</v>
      </c>
      <c r="E16" s="7">
        <v>3</v>
      </c>
      <c r="F16" s="19">
        <v>35</v>
      </c>
      <c r="G16" s="19">
        <f>F16*E16</f>
        <v>105</v>
      </c>
      <c r="H16" s="107"/>
      <c r="I16" s="116"/>
      <c r="J16" s="102"/>
      <c r="K16" s="63">
        <f>SUM(E16*J16)</f>
        <v>0</v>
      </c>
    </row>
    <row r="17" spans="1:11" ht="25.5">
      <c r="A17" s="47">
        <v>9</v>
      </c>
      <c r="B17" s="7" t="s">
        <v>9</v>
      </c>
      <c r="C17" s="6" t="s">
        <v>26</v>
      </c>
      <c r="D17" s="7" t="s">
        <v>0</v>
      </c>
      <c r="E17" s="7">
        <v>6</v>
      </c>
      <c r="F17" s="19">
        <v>30</v>
      </c>
      <c r="G17" s="19">
        <f aca="true" t="shared" si="2" ref="G17:G32">F17*E17</f>
        <v>180</v>
      </c>
      <c r="H17" s="107"/>
      <c r="I17" s="116"/>
      <c r="J17" s="102"/>
      <c r="K17" s="63">
        <f>SUM(E17*J17)</f>
        <v>0</v>
      </c>
    </row>
    <row r="18" spans="1:11" ht="25.5">
      <c r="A18" s="45">
        <v>10</v>
      </c>
      <c r="B18" s="7" t="s">
        <v>44</v>
      </c>
      <c r="C18" s="6" t="s">
        <v>60</v>
      </c>
      <c r="D18" s="7" t="s">
        <v>0</v>
      </c>
      <c r="E18" s="7">
        <v>3</v>
      </c>
      <c r="F18" s="20">
        <v>39</v>
      </c>
      <c r="G18" s="19">
        <f t="shared" si="2"/>
        <v>117</v>
      </c>
      <c r="H18" s="107"/>
      <c r="I18" s="116"/>
      <c r="J18" s="102"/>
      <c r="K18" s="63">
        <f>SUM(E18*J18)</f>
        <v>0</v>
      </c>
    </row>
    <row r="19" spans="1:11" ht="25.5">
      <c r="A19" s="47">
        <v>11</v>
      </c>
      <c r="B19" s="7" t="s">
        <v>9</v>
      </c>
      <c r="C19" s="43" t="s">
        <v>27</v>
      </c>
      <c r="D19" s="7" t="s">
        <v>19</v>
      </c>
      <c r="E19" s="7">
        <v>5</v>
      </c>
      <c r="F19" s="19">
        <v>269</v>
      </c>
      <c r="G19" s="19">
        <f t="shared" si="2"/>
        <v>1345</v>
      </c>
      <c r="H19" s="107"/>
      <c r="I19" s="116"/>
      <c r="J19" s="102"/>
      <c r="K19" s="63">
        <f>SUM(E19*J19)</f>
        <v>0</v>
      </c>
    </row>
    <row r="20" spans="1:11" ht="25.5">
      <c r="A20" s="45">
        <v>12</v>
      </c>
      <c r="B20" s="7" t="s">
        <v>28</v>
      </c>
      <c r="C20" s="6" t="s">
        <v>29</v>
      </c>
      <c r="D20" s="7" t="s">
        <v>0</v>
      </c>
      <c r="E20" s="7">
        <v>9</v>
      </c>
      <c r="F20" s="19">
        <v>33</v>
      </c>
      <c r="G20" s="19">
        <f t="shared" si="2"/>
        <v>297</v>
      </c>
      <c r="H20" s="107"/>
      <c r="I20" s="116"/>
      <c r="J20" s="102"/>
      <c r="K20" s="63">
        <f>SUM(E20*J20)</f>
        <v>0</v>
      </c>
    </row>
    <row r="21" spans="1:11" ht="25.5">
      <c r="A21" s="47">
        <v>13</v>
      </c>
      <c r="B21" s="7" t="s">
        <v>28</v>
      </c>
      <c r="C21" s="27" t="s">
        <v>41</v>
      </c>
      <c r="D21" s="7" t="s">
        <v>0</v>
      </c>
      <c r="E21" s="7">
        <v>4</v>
      </c>
      <c r="F21" s="19">
        <v>40</v>
      </c>
      <c r="G21" s="19">
        <f t="shared" si="2"/>
        <v>160</v>
      </c>
      <c r="H21" s="107"/>
      <c r="I21" s="116"/>
      <c r="J21" s="102"/>
      <c r="K21" s="63">
        <f>SUM(E21*J21)</f>
        <v>0</v>
      </c>
    </row>
    <row r="22" spans="1:11" ht="15">
      <c r="A22" s="45">
        <v>14</v>
      </c>
      <c r="B22" s="7" t="s">
        <v>12</v>
      </c>
      <c r="C22" s="6" t="s">
        <v>30</v>
      </c>
      <c r="D22" s="7" t="s">
        <v>0</v>
      </c>
      <c r="E22" s="7">
        <v>3</v>
      </c>
      <c r="F22" s="19">
        <v>32.6</v>
      </c>
      <c r="G22" s="19">
        <f t="shared" si="2"/>
        <v>97.80000000000001</v>
      </c>
      <c r="H22" s="107"/>
      <c r="I22" s="116"/>
      <c r="J22" s="102"/>
      <c r="K22" s="63">
        <f>SUM(E22*J22)</f>
        <v>0</v>
      </c>
    </row>
    <row r="23" spans="1:11" ht="15">
      <c r="A23" s="47">
        <v>15</v>
      </c>
      <c r="B23" s="17" t="s">
        <v>31</v>
      </c>
      <c r="C23" s="6" t="s">
        <v>32</v>
      </c>
      <c r="D23" s="7" t="s">
        <v>11</v>
      </c>
      <c r="E23" s="46">
        <v>3</v>
      </c>
      <c r="F23" s="19">
        <v>40</v>
      </c>
      <c r="G23" s="19">
        <f t="shared" si="2"/>
        <v>120</v>
      </c>
      <c r="H23" s="107"/>
      <c r="I23" s="118"/>
      <c r="J23" s="103"/>
      <c r="K23" s="63">
        <f>SUM(E23*J23)</f>
        <v>0</v>
      </c>
    </row>
    <row r="24" spans="1:11" ht="15">
      <c r="A24" s="45">
        <v>16</v>
      </c>
      <c r="B24" s="7" t="s">
        <v>17</v>
      </c>
      <c r="C24" s="6" t="s">
        <v>93</v>
      </c>
      <c r="D24" s="7" t="s">
        <v>0</v>
      </c>
      <c r="E24" s="44">
        <v>4</v>
      </c>
      <c r="F24" s="18">
        <v>150</v>
      </c>
      <c r="G24" s="18">
        <f t="shared" si="2"/>
        <v>600</v>
      </c>
      <c r="H24" s="107"/>
      <c r="I24" s="118"/>
      <c r="J24" s="103"/>
      <c r="K24" s="63">
        <f>SUM(E24*J24)</f>
        <v>0</v>
      </c>
    </row>
    <row r="25" spans="1:11" ht="27" customHeight="1">
      <c r="A25" s="47">
        <v>17</v>
      </c>
      <c r="B25" s="40" t="s">
        <v>66</v>
      </c>
      <c r="C25" s="6" t="s">
        <v>35</v>
      </c>
      <c r="D25" s="7" t="s">
        <v>0</v>
      </c>
      <c r="E25" s="7">
        <v>8</v>
      </c>
      <c r="F25" s="19">
        <v>37</v>
      </c>
      <c r="G25" s="19">
        <f t="shared" si="2"/>
        <v>296</v>
      </c>
      <c r="H25" s="107"/>
      <c r="I25" s="118"/>
      <c r="J25" s="103"/>
      <c r="K25" s="63">
        <f>SUM(E25*J25)</f>
        <v>0</v>
      </c>
    </row>
    <row r="26" spans="1:11" ht="30" customHeight="1">
      <c r="A26" s="45">
        <v>18</v>
      </c>
      <c r="B26" s="40" t="s">
        <v>15</v>
      </c>
      <c r="C26" s="6" t="s">
        <v>94</v>
      </c>
      <c r="D26" s="7" t="s">
        <v>0</v>
      </c>
      <c r="E26" s="7">
        <v>6</v>
      </c>
      <c r="F26" s="33">
        <v>20</v>
      </c>
      <c r="G26" s="19">
        <f t="shared" si="2"/>
        <v>120</v>
      </c>
      <c r="H26" s="107"/>
      <c r="I26" s="116"/>
      <c r="J26" s="102"/>
      <c r="K26" s="63">
        <f>SUM(E26*J26)</f>
        <v>0</v>
      </c>
    </row>
    <row r="27" spans="1:11" ht="25.5">
      <c r="A27" s="47">
        <v>19</v>
      </c>
      <c r="B27" s="17" t="s">
        <v>16</v>
      </c>
      <c r="C27" s="6" t="s">
        <v>21</v>
      </c>
      <c r="D27" s="7" t="s">
        <v>0</v>
      </c>
      <c r="E27" s="46">
        <v>3</v>
      </c>
      <c r="F27" s="19">
        <v>30</v>
      </c>
      <c r="G27" s="19">
        <f t="shared" si="2"/>
        <v>90</v>
      </c>
      <c r="H27" s="107"/>
      <c r="I27" s="116"/>
      <c r="J27" s="102"/>
      <c r="K27" s="63">
        <f>SUM(E27*J27)</f>
        <v>0</v>
      </c>
    </row>
    <row r="28" spans="1:11" ht="15">
      <c r="A28" s="45">
        <v>20</v>
      </c>
      <c r="B28" s="15" t="s">
        <v>36</v>
      </c>
      <c r="C28" s="24" t="s">
        <v>37</v>
      </c>
      <c r="D28" s="15" t="s">
        <v>0</v>
      </c>
      <c r="E28" s="15">
        <v>3</v>
      </c>
      <c r="F28" s="20">
        <v>74</v>
      </c>
      <c r="G28" s="20">
        <f t="shared" si="2"/>
        <v>222</v>
      </c>
      <c r="H28" s="107"/>
      <c r="I28" s="118"/>
      <c r="J28" s="103"/>
      <c r="K28" s="63">
        <f>SUM(E28*J28)</f>
        <v>0</v>
      </c>
    </row>
    <row r="29" spans="1:11" ht="38.25">
      <c r="A29" s="47">
        <v>21</v>
      </c>
      <c r="B29" s="15" t="s">
        <v>46</v>
      </c>
      <c r="C29" s="24" t="s">
        <v>69</v>
      </c>
      <c r="D29" s="15" t="s">
        <v>20</v>
      </c>
      <c r="E29" s="15">
        <v>10</v>
      </c>
      <c r="F29" s="20">
        <v>47</v>
      </c>
      <c r="G29" s="20">
        <f t="shared" si="2"/>
        <v>470</v>
      </c>
      <c r="H29" s="107"/>
      <c r="I29" s="118"/>
      <c r="J29" s="103"/>
      <c r="K29" s="63">
        <f>SUM(E29*J29)</f>
        <v>0</v>
      </c>
    </row>
    <row r="30" spans="1:11" ht="25.5">
      <c r="A30" s="45">
        <v>22</v>
      </c>
      <c r="B30" s="7" t="s">
        <v>5</v>
      </c>
      <c r="C30" s="6" t="s">
        <v>95</v>
      </c>
      <c r="D30" s="7" t="s">
        <v>6</v>
      </c>
      <c r="E30" s="7">
        <v>30</v>
      </c>
      <c r="F30" s="19">
        <v>25</v>
      </c>
      <c r="G30" s="19">
        <f t="shared" si="2"/>
        <v>750</v>
      </c>
      <c r="H30" s="107"/>
      <c r="I30" s="116"/>
      <c r="J30" s="102"/>
      <c r="K30" s="63">
        <f>SUM(E30*J30)</f>
        <v>0</v>
      </c>
    </row>
    <row r="31" spans="1:11" ht="25.5">
      <c r="A31" s="47">
        <v>23</v>
      </c>
      <c r="B31" s="7" t="s">
        <v>5</v>
      </c>
      <c r="C31" s="6" t="s">
        <v>50</v>
      </c>
      <c r="D31" s="7" t="s">
        <v>6</v>
      </c>
      <c r="E31" s="7">
        <v>3</v>
      </c>
      <c r="F31" s="19">
        <v>18.2</v>
      </c>
      <c r="G31" s="19">
        <f t="shared" si="2"/>
        <v>54.599999999999994</v>
      </c>
      <c r="H31" s="107"/>
      <c r="I31" s="116"/>
      <c r="J31" s="102"/>
      <c r="K31" s="63">
        <f>SUM(E31*J31)</f>
        <v>0</v>
      </c>
    </row>
    <row r="32" spans="1:11" ht="25.5">
      <c r="A32" s="45">
        <v>24</v>
      </c>
      <c r="B32" s="7" t="s">
        <v>40</v>
      </c>
      <c r="C32" s="56" t="s">
        <v>55</v>
      </c>
      <c r="D32" s="7" t="s">
        <v>0</v>
      </c>
      <c r="E32" s="7">
        <v>36</v>
      </c>
      <c r="F32" s="19">
        <v>30</v>
      </c>
      <c r="G32" s="19">
        <f t="shared" si="2"/>
        <v>1080</v>
      </c>
      <c r="H32" s="107"/>
      <c r="I32" s="118"/>
      <c r="J32" s="103"/>
      <c r="K32" s="63">
        <f>SUM(E32*J32)</f>
        <v>0</v>
      </c>
    </row>
    <row r="33" spans="1:11" s="11" customFormat="1" ht="15.75" thickBot="1">
      <c r="A33" s="88"/>
      <c r="B33" s="97" t="s">
        <v>96</v>
      </c>
      <c r="C33" s="98"/>
      <c r="D33" s="91"/>
      <c r="E33" s="99"/>
      <c r="F33" s="83"/>
      <c r="G33" s="83">
        <f>SUM(G15:G32)</f>
        <v>6818</v>
      </c>
      <c r="H33" s="84" t="s">
        <v>148</v>
      </c>
      <c r="I33" s="117"/>
      <c r="J33" s="85"/>
      <c r="K33" s="85">
        <f>SUM(K15:K32)</f>
        <v>0</v>
      </c>
    </row>
    <row r="34" spans="1:11" ht="39" thickTop="1">
      <c r="A34" s="47">
        <v>25</v>
      </c>
      <c r="B34" s="15" t="s">
        <v>46</v>
      </c>
      <c r="C34" s="24" t="s">
        <v>69</v>
      </c>
      <c r="D34" s="15" t="s">
        <v>20</v>
      </c>
      <c r="E34" s="15">
        <v>2</v>
      </c>
      <c r="F34" s="20">
        <v>47</v>
      </c>
      <c r="G34" s="20">
        <f aca="true" t="shared" si="3" ref="G34:G41">F34*E34</f>
        <v>94</v>
      </c>
      <c r="H34" s="109" t="s">
        <v>113</v>
      </c>
      <c r="I34" s="118"/>
      <c r="J34" s="103"/>
      <c r="K34" s="63">
        <f>SUM(E34*J34)</f>
        <v>0</v>
      </c>
    </row>
    <row r="35" spans="1:11" ht="38.25">
      <c r="A35" s="45">
        <v>26</v>
      </c>
      <c r="B35" s="7" t="s">
        <v>9</v>
      </c>
      <c r="C35" s="6" t="s">
        <v>80</v>
      </c>
      <c r="D35" s="7" t="s">
        <v>0</v>
      </c>
      <c r="E35" s="7">
        <v>6</v>
      </c>
      <c r="F35" s="19">
        <v>33</v>
      </c>
      <c r="G35" s="19">
        <f t="shared" si="3"/>
        <v>198</v>
      </c>
      <c r="H35" s="107"/>
      <c r="I35" s="116"/>
      <c r="J35" s="102"/>
      <c r="K35" s="63">
        <f>SUM(E35*J35)</f>
        <v>0</v>
      </c>
    </row>
    <row r="36" spans="1:11" ht="15">
      <c r="A36" s="47">
        <v>27</v>
      </c>
      <c r="B36" s="7" t="s">
        <v>12</v>
      </c>
      <c r="C36" s="6" t="s">
        <v>30</v>
      </c>
      <c r="D36" s="7" t="s">
        <v>0</v>
      </c>
      <c r="E36" s="7">
        <v>6</v>
      </c>
      <c r="F36" s="19">
        <v>32.6</v>
      </c>
      <c r="G36" s="19">
        <f t="shared" si="3"/>
        <v>195.60000000000002</v>
      </c>
      <c r="H36" s="107"/>
      <c r="I36" s="116"/>
      <c r="J36" s="102"/>
      <c r="K36" s="63">
        <f>SUM(E36*J36)</f>
        <v>0</v>
      </c>
    </row>
    <row r="37" spans="1:11" ht="15">
      <c r="A37" s="45">
        <v>28</v>
      </c>
      <c r="B37" s="28" t="s">
        <v>33</v>
      </c>
      <c r="C37" s="27" t="s">
        <v>34</v>
      </c>
      <c r="D37" s="7" t="s">
        <v>0</v>
      </c>
      <c r="E37" s="7">
        <v>6</v>
      </c>
      <c r="F37" s="19">
        <v>82.6</v>
      </c>
      <c r="G37" s="19">
        <f t="shared" si="3"/>
        <v>495.59999999999997</v>
      </c>
      <c r="H37" s="107"/>
      <c r="I37" s="116"/>
      <c r="J37" s="102"/>
      <c r="K37" s="63">
        <f>SUM(E37*J37)</f>
        <v>0</v>
      </c>
    </row>
    <row r="38" spans="1:11" ht="15">
      <c r="A38" s="47">
        <v>29</v>
      </c>
      <c r="B38" s="28" t="s">
        <v>17</v>
      </c>
      <c r="C38" s="6" t="s">
        <v>45</v>
      </c>
      <c r="D38" s="7" t="s">
        <v>0</v>
      </c>
      <c r="E38" s="7">
        <v>14</v>
      </c>
      <c r="F38" s="19">
        <v>40</v>
      </c>
      <c r="G38" s="19">
        <f t="shared" si="3"/>
        <v>560</v>
      </c>
      <c r="H38" s="107"/>
      <c r="I38" s="118"/>
      <c r="J38" s="103"/>
      <c r="K38" s="63">
        <f>SUM(E38*J38)</f>
        <v>0</v>
      </c>
    </row>
    <row r="39" spans="1:11" ht="31.5" customHeight="1">
      <c r="A39" s="45">
        <v>30</v>
      </c>
      <c r="B39" s="41" t="s">
        <v>5</v>
      </c>
      <c r="C39" s="6" t="s">
        <v>110</v>
      </c>
      <c r="D39" s="7" t="s">
        <v>6</v>
      </c>
      <c r="E39" s="7">
        <v>60</v>
      </c>
      <c r="F39" s="19">
        <v>15</v>
      </c>
      <c r="G39" s="19">
        <f t="shared" si="3"/>
        <v>900</v>
      </c>
      <c r="H39" s="107"/>
      <c r="I39" s="118"/>
      <c r="J39" s="103"/>
      <c r="K39" s="63">
        <f>SUM(E39*J39)</f>
        <v>0</v>
      </c>
    </row>
    <row r="40" spans="1:11" ht="15">
      <c r="A40" s="47">
        <v>31</v>
      </c>
      <c r="B40" s="25" t="s">
        <v>111</v>
      </c>
      <c r="C40" s="6" t="s">
        <v>112</v>
      </c>
      <c r="D40" s="7" t="s">
        <v>0</v>
      </c>
      <c r="E40" s="57">
        <v>10</v>
      </c>
      <c r="F40" s="23">
        <v>40</v>
      </c>
      <c r="G40" s="23">
        <f t="shared" si="3"/>
        <v>400</v>
      </c>
      <c r="H40" s="107"/>
      <c r="I40" s="116"/>
      <c r="J40" s="102"/>
      <c r="K40" s="63">
        <f>SUM(E40*J40)</f>
        <v>0</v>
      </c>
    </row>
    <row r="41" spans="1:11" ht="25.5">
      <c r="A41" s="45">
        <v>32</v>
      </c>
      <c r="B41" s="7" t="s">
        <v>40</v>
      </c>
      <c r="C41" s="56" t="s">
        <v>55</v>
      </c>
      <c r="D41" s="7" t="s">
        <v>0</v>
      </c>
      <c r="E41" s="7">
        <v>10</v>
      </c>
      <c r="F41" s="19">
        <v>30</v>
      </c>
      <c r="G41" s="19">
        <f t="shared" si="3"/>
        <v>300</v>
      </c>
      <c r="H41" s="107"/>
      <c r="I41" s="118"/>
      <c r="J41" s="103"/>
      <c r="K41" s="63">
        <f>SUM(E41*J41)</f>
        <v>0</v>
      </c>
    </row>
    <row r="42" spans="1:11" s="11" customFormat="1" ht="15.75" thickBot="1">
      <c r="A42" s="88"/>
      <c r="B42" s="95" t="s">
        <v>96</v>
      </c>
      <c r="C42" s="96"/>
      <c r="D42" s="91"/>
      <c r="E42" s="91"/>
      <c r="F42" s="83"/>
      <c r="G42" s="83">
        <f>SUM(G34:G41)</f>
        <v>3143.2</v>
      </c>
      <c r="H42" s="84" t="s">
        <v>148</v>
      </c>
      <c r="I42" s="117"/>
      <c r="J42" s="85"/>
      <c r="K42" s="85">
        <f>SUM(K34:K41)</f>
        <v>0</v>
      </c>
    </row>
    <row r="43" spans="1:11" ht="26.25" thickTop="1">
      <c r="A43" s="47">
        <v>33</v>
      </c>
      <c r="B43" s="16" t="s">
        <v>61</v>
      </c>
      <c r="C43" s="22" t="s">
        <v>62</v>
      </c>
      <c r="D43" s="7" t="s">
        <v>0</v>
      </c>
      <c r="E43" s="7">
        <v>20</v>
      </c>
      <c r="F43" s="19">
        <v>30</v>
      </c>
      <c r="G43" s="19">
        <f aca="true" t="shared" si="4" ref="G43:G51">F43*E43</f>
        <v>600</v>
      </c>
      <c r="H43" s="109" t="s">
        <v>116</v>
      </c>
      <c r="I43" s="116"/>
      <c r="J43" s="102"/>
      <c r="K43" s="63">
        <f>SUM(E43*J43)</f>
        <v>0</v>
      </c>
    </row>
    <row r="44" spans="1:11" ht="25.5">
      <c r="A44" s="45">
        <v>34</v>
      </c>
      <c r="B44" s="31" t="s">
        <v>63</v>
      </c>
      <c r="C44" s="6" t="s">
        <v>114</v>
      </c>
      <c r="D44" s="7" t="s">
        <v>0</v>
      </c>
      <c r="E44" s="32">
        <v>8</v>
      </c>
      <c r="F44" s="23">
        <v>44.6</v>
      </c>
      <c r="G44" s="19">
        <f t="shared" si="4"/>
        <v>356.8</v>
      </c>
      <c r="H44" s="107"/>
      <c r="I44" s="116"/>
      <c r="J44" s="102"/>
      <c r="K44" s="63">
        <f>SUM(E44*J44)</f>
        <v>0</v>
      </c>
    </row>
    <row r="45" spans="1:11" ht="24" customHeight="1">
      <c r="A45" s="47">
        <v>35</v>
      </c>
      <c r="B45" s="7" t="s">
        <v>42</v>
      </c>
      <c r="C45" s="6" t="s">
        <v>43</v>
      </c>
      <c r="D45" s="7" t="s">
        <v>0</v>
      </c>
      <c r="E45" s="7">
        <v>6</v>
      </c>
      <c r="F45" s="19">
        <v>27</v>
      </c>
      <c r="G45" s="19">
        <f t="shared" si="4"/>
        <v>162</v>
      </c>
      <c r="H45" s="107"/>
      <c r="I45" s="116"/>
      <c r="J45" s="102"/>
      <c r="K45" s="63">
        <f>SUM(E45*J45)</f>
        <v>0</v>
      </c>
    </row>
    <row r="46" spans="1:11" ht="38.25">
      <c r="A46" s="45">
        <v>36</v>
      </c>
      <c r="B46" s="7" t="s">
        <v>44</v>
      </c>
      <c r="C46" s="6" t="s">
        <v>75</v>
      </c>
      <c r="D46" s="7" t="s">
        <v>0</v>
      </c>
      <c r="E46" s="7">
        <v>6</v>
      </c>
      <c r="F46" s="19">
        <v>60</v>
      </c>
      <c r="G46" s="19">
        <f t="shared" si="4"/>
        <v>360</v>
      </c>
      <c r="H46" s="107"/>
      <c r="I46" s="116"/>
      <c r="J46" s="102"/>
      <c r="K46" s="63">
        <f>SUM(E46*J46)</f>
        <v>0</v>
      </c>
    </row>
    <row r="47" spans="1:11" s="62" customFormat="1" ht="19.5" customHeight="1">
      <c r="A47" s="47">
        <v>37</v>
      </c>
      <c r="B47" s="42" t="s">
        <v>17</v>
      </c>
      <c r="C47" s="39" t="s">
        <v>115</v>
      </c>
      <c r="D47" s="7" t="s">
        <v>0</v>
      </c>
      <c r="E47" s="7">
        <v>8</v>
      </c>
      <c r="F47" s="19">
        <v>80</v>
      </c>
      <c r="G47" s="19">
        <f t="shared" si="4"/>
        <v>640</v>
      </c>
      <c r="H47" s="107"/>
      <c r="I47" s="120"/>
      <c r="J47" s="105"/>
      <c r="K47" s="63">
        <f>SUM(E47*J47)</f>
        <v>0</v>
      </c>
    </row>
    <row r="48" spans="1:11" ht="30" customHeight="1">
      <c r="A48" s="45">
        <v>38</v>
      </c>
      <c r="B48" s="40" t="s">
        <v>15</v>
      </c>
      <c r="C48" s="6" t="s">
        <v>94</v>
      </c>
      <c r="D48" s="7" t="s">
        <v>0</v>
      </c>
      <c r="E48" s="7">
        <v>4</v>
      </c>
      <c r="F48" s="33">
        <v>20</v>
      </c>
      <c r="G48" s="19">
        <f t="shared" si="4"/>
        <v>80</v>
      </c>
      <c r="H48" s="107"/>
      <c r="I48" s="116"/>
      <c r="J48" s="102"/>
      <c r="K48" s="63">
        <f>SUM(E48*J48)</f>
        <v>0</v>
      </c>
    </row>
    <row r="49" spans="1:11" ht="25.5">
      <c r="A49" s="47">
        <v>39</v>
      </c>
      <c r="B49" s="17" t="s">
        <v>7</v>
      </c>
      <c r="C49" s="6" t="s">
        <v>48</v>
      </c>
      <c r="D49" s="7" t="s">
        <v>20</v>
      </c>
      <c r="E49" s="46">
        <v>4</v>
      </c>
      <c r="F49" s="19">
        <v>13</v>
      </c>
      <c r="G49" s="19">
        <f t="shared" si="4"/>
        <v>52</v>
      </c>
      <c r="H49" s="107"/>
      <c r="I49" s="116"/>
      <c r="J49" s="102"/>
      <c r="K49" s="63">
        <f>SUM(E49*J49)</f>
        <v>0</v>
      </c>
    </row>
    <row r="50" spans="1:11" ht="38.25">
      <c r="A50" s="45">
        <v>40</v>
      </c>
      <c r="B50" s="15" t="s">
        <v>46</v>
      </c>
      <c r="C50" s="24" t="s">
        <v>69</v>
      </c>
      <c r="D50" s="15" t="s">
        <v>20</v>
      </c>
      <c r="E50" s="15">
        <v>6</v>
      </c>
      <c r="F50" s="20">
        <v>47</v>
      </c>
      <c r="G50" s="20">
        <f t="shared" si="4"/>
        <v>282</v>
      </c>
      <c r="H50" s="107"/>
      <c r="I50" s="118"/>
      <c r="J50" s="103"/>
      <c r="K50" s="63">
        <f>SUM(E50*J50)</f>
        <v>0</v>
      </c>
    </row>
    <row r="51" spans="1:11" ht="25.5">
      <c r="A51" s="47">
        <v>41</v>
      </c>
      <c r="B51" s="15" t="s">
        <v>5</v>
      </c>
      <c r="C51" s="24" t="s">
        <v>100</v>
      </c>
      <c r="D51" s="15" t="s">
        <v>0</v>
      </c>
      <c r="E51" s="15">
        <v>100</v>
      </c>
      <c r="F51" s="20">
        <v>1.83</v>
      </c>
      <c r="G51" s="20">
        <f t="shared" si="4"/>
        <v>183</v>
      </c>
      <c r="H51" s="107"/>
      <c r="I51" s="118"/>
      <c r="J51" s="103"/>
      <c r="K51" s="63">
        <f>SUM(E51*J51)</f>
        <v>0</v>
      </c>
    </row>
    <row r="52" spans="1:11" ht="15">
      <c r="A52" s="45">
        <v>42</v>
      </c>
      <c r="B52" s="28" t="s">
        <v>70</v>
      </c>
      <c r="C52" s="27" t="s">
        <v>71</v>
      </c>
      <c r="D52" s="7" t="s">
        <v>20</v>
      </c>
      <c r="E52" s="7">
        <v>2</v>
      </c>
      <c r="F52" s="19">
        <v>240</v>
      </c>
      <c r="G52" s="19">
        <f aca="true" t="shared" si="5" ref="G52:G56">F52*E52</f>
        <v>480</v>
      </c>
      <c r="H52" s="107"/>
      <c r="I52" s="118"/>
      <c r="J52" s="103"/>
      <c r="K52" s="63">
        <f>SUM(E52*J52)</f>
        <v>0</v>
      </c>
    </row>
    <row r="53" spans="1:11" ht="15">
      <c r="A53" s="47">
        <v>43</v>
      </c>
      <c r="B53" s="7" t="s">
        <v>51</v>
      </c>
      <c r="C53" s="6" t="s">
        <v>53</v>
      </c>
      <c r="D53" s="7" t="s">
        <v>0</v>
      </c>
      <c r="E53" s="7">
        <v>1</v>
      </c>
      <c r="F53" s="19">
        <v>35</v>
      </c>
      <c r="G53" s="19">
        <f t="shared" si="5"/>
        <v>35</v>
      </c>
      <c r="H53" s="107"/>
      <c r="I53" s="116"/>
      <c r="J53" s="102"/>
      <c r="K53" s="63">
        <f>SUM(E53*J53)</f>
        <v>0</v>
      </c>
    </row>
    <row r="54" spans="1:11" ht="15">
      <c r="A54" s="45">
        <v>44</v>
      </c>
      <c r="B54" s="7" t="s">
        <v>51</v>
      </c>
      <c r="C54" s="6" t="s">
        <v>52</v>
      </c>
      <c r="D54" s="7" t="s">
        <v>0</v>
      </c>
      <c r="E54" s="7">
        <v>1</v>
      </c>
      <c r="F54" s="19">
        <v>70</v>
      </c>
      <c r="G54" s="19">
        <f t="shared" si="5"/>
        <v>70</v>
      </c>
      <c r="H54" s="107"/>
      <c r="I54" s="116"/>
      <c r="J54" s="102"/>
      <c r="K54" s="63">
        <f>SUM(E54*J54)</f>
        <v>0</v>
      </c>
    </row>
    <row r="55" spans="1:11" ht="25.5">
      <c r="A55" s="47">
        <v>45</v>
      </c>
      <c r="B55" s="17" t="s">
        <v>56</v>
      </c>
      <c r="C55" s="6" t="s">
        <v>54</v>
      </c>
      <c r="D55" s="7" t="s">
        <v>20</v>
      </c>
      <c r="E55" s="46">
        <v>10</v>
      </c>
      <c r="F55" s="19">
        <v>17.5</v>
      </c>
      <c r="G55" s="19">
        <f t="shared" si="5"/>
        <v>175</v>
      </c>
      <c r="H55" s="107"/>
      <c r="I55" s="116"/>
      <c r="J55" s="102"/>
      <c r="K55" s="63">
        <f>SUM(E55*J55)</f>
        <v>0</v>
      </c>
    </row>
    <row r="56" spans="1:11" ht="25.5">
      <c r="A56" s="45">
        <v>46</v>
      </c>
      <c r="B56" s="25" t="s">
        <v>40</v>
      </c>
      <c r="C56" s="6" t="s">
        <v>64</v>
      </c>
      <c r="D56" s="7" t="s">
        <v>20</v>
      </c>
      <c r="E56" s="7">
        <v>2</v>
      </c>
      <c r="F56" s="19">
        <v>188</v>
      </c>
      <c r="G56" s="19">
        <f t="shared" si="5"/>
        <v>376</v>
      </c>
      <c r="H56" s="108"/>
      <c r="I56" s="118"/>
      <c r="J56" s="103"/>
      <c r="K56" s="63">
        <f>SUM(E56*J56)</f>
        <v>0</v>
      </c>
    </row>
    <row r="57" spans="1:11" s="11" customFormat="1" ht="15.75" thickBot="1">
      <c r="A57" s="92"/>
      <c r="B57" s="93" t="s">
        <v>96</v>
      </c>
      <c r="C57" s="94"/>
      <c r="D57" s="91"/>
      <c r="E57" s="91"/>
      <c r="F57" s="83"/>
      <c r="G57" s="83">
        <f>SUM(G43:G56)</f>
        <v>3851.8</v>
      </c>
      <c r="H57" s="84" t="s">
        <v>148</v>
      </c>
      <c r="I57" s="117"/>
      <c r="J57" s="85"/>
      <c r="K57" s="85">
        <f>SUM(K43:K56)</f>
        <v>0</v>
      </c>
    </row>
    <row r="58" spans="1:11" ht="26.25" thickTop="1">
      <c r="A58" s="47">
        <v>47</v>
      </c>
      <c r="B58" s="15" t="s">
        <v>61</v>
      </c>
      <c r="C58" s="24" t="s">
        <v>77</v>
      </c>
      <c r="D58" s="15" t="s">
        <v>0</v>
      </c>
      <c r="E58" s="15">
        <v>30</v>
      </c>
      <c r="F58" s="20">
        <v>25</v>
      </c>
      <c r="G58" s="20">
        <f aca="true" t="shared" si="6" ref="G58:G64">F58*E58</f>
        <v>750</v>
      </c>
      <c r="H58" s="107" t="s">
        <v>136</v>
      </c>
      <c r="I58" s="118"/>
      <c r="J58" s="103"/>
      <c r="K58" s="63">
        <f>SUM(E58*J58)</f>
        <v>0</v>
      </c>
    </row>
    <row r="59" spans="1:11" ht="25.5">
      <c r="A59" s="47">
        <v>48</v>
      </c>
      <c r="B59" s="7" t="s">
        <v>61</v>
      </c>
      <c r="C59" s="6" t="s">
        <v>62</v>
      </c>
      <c r="D59" s="7" t="s">
        <v>0</v>
      </c>
      <c r="E59" s="7">
        <v>15</v>
      </c>
      <c r="F59" s="19">
        <v>30</v>
      </c>
      <c r="G59" s="19">
        <f t="shared" si="6"/>
        <v>450</v>
      </c>
      <c r="H59" s="107"/>
      <c r="I59" s="116"/>
      <c r="J59" s="102"/>
      <c r="K59" s="63">
        <f>SUM(E59*J59)</f>
        <v>0</v>
      </c>
    </row>
    <row r="60" spans="1:11" ht="25.5">
      <c r="A60" s="47">
        <v>49</v>
      </c>
      <c r="B60" s="7" t="s">
        <v>61</v>
      </c>
      <c r="C60" s="22" t="s">
        <v>76</v>
      </c>
      <c r="D60" s="7" t="s">
        <v>0</v>
      </c>
      <c r="E60" s="7">
        <v>20</v>
      </c>
      <c r="F60" s="19">
        <v>25</v>
      </c>
      <c r="G60" s="19">
        <f t="shared" si="6"/>
        <v>500</v>
      </c>
      <c r="H60" s="107"/>
      <c r="I60" s="116"/>
      <c r="J60" s="102"/>
      <c r="K60" s="63">
        <f>SUM(E60*J60)</f>
        <v>0</v>
      </c>
    </row>
    <row r="61" spans="1:11" ht="25.5">
      <c r="A61" s="47">
        <v>50</v>
      </c>
      <c r="B61" s="7" t="s">
        <v>63</v>
      </c>
      <c r="C61" s="6" t="s">
        <v>97</v>
      </c>
      <c r="D61" s="7" t="s">
        <v>0</v>
      </c>
      <c r="E61" s="7">
        <v>30</v>
      </c>
      <c r="F61" s="19">
        <v>70</v>
      </c>
      <c r="G61" s="19">
        <f t="shared" si="6"/>
        <v>2100</v>
      </c>
      <c r="H61" s="107"/>
      <c r="I61" s="116"/>
      <c r="J61" s="102"/>
      <c r="K61" s="63">
        <f>SUM(E61*J61)</f>
        <v>0</v>
      </c>
    </row>
    <row r="62" spans="1:11" ht="25.5">
      <c r="A62" s="47">
        <v>51</v>
      </c>
      <c r="B62" s="7" t="s">
        <v>63</v>
      </c>
      <c r="C62" s="24" t="s">
        <v>58</v>
      </c>
      <c r="D62" s="7" t="s">
        <v>0</v>
      </c>
      <c r="E62" s="7">
        <v>40</v>
      </c>
      <c r="F62" s="19">
        <v>44.6</v>
      </c>
      <c r="G62" s="19">
        <f t="shared" si="6"/>
        <v>1784</v>
      </c>
      <c r="H62" s="107"/>
      <c r="I62" s="116"/>
      <c r="J62" s="102"/>
      <c r="K62" s="63">
        <f>SUM(E62*J62)</f>
        <v>0</v>
      </c>
    </row>
    <row r="63" spans="1:11" ht="25.5">
      <c r="A63" s="47">
        <v>52</v>
      </c>
      <c r="B63" s="7" t="s">
        <v>9</v>
      </c>
      <c r="C63" s="6" t="s">
        <v>117</v>
      </c>
      <c r="D63" s="7" t="s">
        <v>0</v>
      </c>
      <c r="E63" s="7">
        <v>30</v>
      </c>
      <c r="F63" s="19">
        <v>30</v>
      </c>
      <c r="G63" s="19">
        <f t="shared" si="6"/>
        <v>900</v>
      </c>
      <c r="H63" s="107"/>
      <c r="I63" s="116"/>
      <c r="J63" s="102"/>
      <c r="K63" s="63">
        <f>SUM(E63*J63)</f>
        <v>0</v>
      </c>
    </row>
    <row r="64" spans="1:11" ht="25.5">
      <c r="A64" s="47">
        <v>53</v>
      </c>
      <c r="B64" s="16" t="s">
        <v>24</v>
      </c>
      <c r="C64" s="6" t="s">
        <v>78</v>
      </c>
      <c r="D64" s="7" t="s">
        <v>0</v>
      </c>
      <c r="E64" s="7">
        <v>10</v>
      </c>
      <c r="F64" s="19">
        <v>49.5</v>
      </c>
      <c r="G64" s="19">
        <f t="shared" si="6"/>
        <v>495</v>
      </c>
      <c r="H64" s="107"/>
      <c r="I64" s="116"/>
      <c r="J64" s="102"/>
      <c r="K64" s="63">
        <f>SUM(E64*J64)</f>
        <v>0</v>
      </c>
    </row>
    <row r="65" spans="1:11" ht="25.5">
      <c r="A65" s="47">
        <v>54</v>
      </c>
      <c r="B65" s="16" t="s">
        <v>24</v>
      </c>
      <c r="C65" s="6" t="s">
        <v>60</v>
      </c>
      <c r="D65" s="7" t="s">
        <v>0</v>
      </c>
      <c r="E65" s="7">
        <v>50</v>
      </c>
      <c r="F65" s="19">
        <v>49.5</v>
      </c>
      <c r="G65" s="19">
        <f aca="true" t="shared" si="7" ref="G65:G66">F65*E65</f>
        <v>2475</v>
      </c>
      <c r="H65" s="107"/>
      <c r="I65" s="116"/>
      <c r="J65" s="102"/>
      <c r="K65" s="63">
        <f>SUM(E65*J65)</f>
        <v>0</v>
      </c>
    </row>
    <row r="66" spans="1:11" ht="38.25">
      <c r="A66" s="47">
        <v>55</v>
      </c>
      <c r="B66" s="7" t="s">
        <v>9</v>
      </c>
      <c r="C66" s="6" t="s">
        <v>118</v>
      </c>
      <c r="D66" s="7" t="s">
        <v>0</v>
      </c>
      <c r="E66" s="7">
        <v>15</v>
      </c>
      <c r="F66" s="19">
        <v>33</v>
      </c>
      <c r="G66" s="19">
        <f t="shared" si="7"/>
        <v>495</v>
      </c>
      <c r="H66" s="107"/>
      <c r="I66" s="116"/>
      <c r="J66" s="102"/>
      <c r="K66" s="63">
        <f>SUM(E66*J66)</f>
        <v>0</v>
      </c>
    </row>
    <row r="67" spans="1:11" ht="38.25">
      <c r="A67" s="47">
        <v>56</v>
      </c>
      <c r="B67" s="7" t="s">
        <v>9</v>
      </c>
      <c r="C67" s="6" t="s">
        <v>119</v>
      </c>
      <c r="D67" s="7" t="s">
        <v>0</v>
      </c>
      <c r="E67" s="7">
        <v>15</v>
      </c>
      <c r="F67" s="19">
        <v>33</v>
      </c>
      <c r="G67" s="19">
        <f aca="true" t="shared" si="8" ref="G67">F67*E67</f>
        <v>495</v>
      </c>
      <c r="H67" s="107"/>
      <c r="I67" s="116"/>
      <c r="J67" s="102"/>
      <c r="K67" s="63">
        <f>SUM(E67*J67)</f>
        <v>0</v>
      </c>
    </row>
    <row r="68" spans="1:11" ht="38.25">
      <c r="A68" s="47">
        <v>57</v>
      </c>
      <c r="B68" s="7" t="s">
        <v>9</v>
      </c>
      <c r="C68" s="6" t="s">
        <v>120</v>
      </c>
      <c r="D68" s="7" t="s">
        <v>0</v>
      </c>
      <c r="E68" s="7">
        <v>50</v>
      </c>
      <c r="F68" s="19">
        <v>33</v>
      </c>
      <c r="G68" s="19">
        <f aca="true" t="shared" si="9" ref="G68:G81">F68*E68</f>
        <v>1650</v>
      </c>
      <c r="H68" s="107"/>
      <c r="I68" s="116"/>
      <c r="J68" s="102"/>
      <c r="K68" s="63">
        <f>SUM(E68*J68)</f>
        <v>0</v>
      </c>
    </row>
    <row r="69" spans="1:11" ht="38.25">
      <c r="A69" s="47">
        <v>58</v>
      </c>
      <c r="B69" s="7" t="s">
        <v>9</v>
      </c>
      <c r="C69" s="6" t="s">
        <v>81</v>
      </c>
      <c r="D69" s="7" t="s">
        <v>0</v>
      </c>
      <c r="E69" s="7">
        <v>4</v>
      </c>
      <c r="F69" s="19">
        <v>83</v>
      </c>
      <c r="G69" s="19">
        <f t="shared" si="9"/>
        <v>332</v>
      </c>
      <c r="H69" s="107"/>
      <c r="I69" s="116"/>
      <c r="J69" s="102"/>
      <c r="K69" s="63">
        <f>SUM(E69*J69)</f>
        <v>0</v>
      </c>
    </row>
    <row r="70" spans="1:11" ht="51.75" customHeight="1">
      <c r="A70" s="47">
        <v>59</v>
      </c>
      <c r="B70" s="7" t="s">
        <v>42</v>
      </c>
      <c r="C70" s="6" t="s">
        <v>121</v>
      </c>
      <c r="D70" s="7" t="s">
        <v>0</v>
      </c>
      <c r="E70" s="7">
        <v>10</v>
      </c>
      <c r="F70" s="19">
        <v>45</v>
      </c>
      <c r="G70" s="19">
        <f t="shared" si="9"/>
        <v>450</v>
      </c>
      <c r="H70" s="107"/>
      <c r="I70" s="116"/>
      <c r="J70" s="102"/>
      <c r="K70" s="63">
        <f>SUM(E70*J70)</f>
        <v>0</v>
      </c>
    </row>
    <row r="71" spans="1:11" ht="25.5">
      <c r="A71" s="47">
        <v>60</v>
      </c>
      <c r="B71" s="41" t="s">
        <v>67</v>
      </c>
      <c r="C71" s="6" t="s">
        <v>68</v>
      </c>
      <c r="D71" s="7" t="s">
        <v>0</v>
      </c>
      <c r="E71" s="7">
        <v>15</v>
      </c>
      <c r="F71" s="19">
        <v>45</v>
      </c>
      <c r="G71" s="19">
        <f t="shared" si="9"/>
        <v>675</v>
      </c>
      <c r="H71" s="107"/>
      <c r="I71" s="116"/>
      <c r="J71" s="102"/>
      <c r="K71" s="63">
        <f>SUM(E71*J71)</f>
        <v>0</v>
      </c>
    </row>
    <row r="72" spans="1:11" ht="25.5">
      <c r="A72" s="47">
        <v>61</v>
      </c>
      <c r="B72" s="7" t="s">
        <v>10</v>
      </c>
      <c r="C72" s="6" t="s">
        <v>25</v>
      </c>
      <c r="D72" s="7" t="s">
        <v>0</v>
      </c>
      <c r="E72" s="7">
        <v>10</v>
      </c>
      <c r="F72" s="19">
        <v>37</v>
      </c>
      <c r="G72" s="19">
        <f t="shared" si="9"/>
        <v>370</v>
      </c>
      <c r="H72" s="107"/>
      <c r="I72" s="116"/>
      <c r="J72" s="102"/>
      <c r="K72" s="63">
        <f>SUM(E72*J72)</f>
        <v>0</v>
      </c>
    </row>
    <row r="73" spans="1:11" ht="15">
      <c r="A73" s="47">
        <v>62</v>
      </c>
      <c r="B73" s="55" t="s">
        <v>12</v>
      </c>
      <c r="C73" s="52" t="s">
        <v>82</v>
      </c>
      <c r="D73" s="7" t="s">
        <v>0</v>
      </c>
      <c r="E73" s="7">
        <v>10</v>
      </c>
      <c r="F73" s="19">
        <v>20</v>
      </c>
      <c r="G73" s="19">
        <f t="shared" si="9"/>
        <v>200</v>
      </c>
      <c r="H73" s="107"/>
      <c r="I73" s="116"/>
      <c r="J73" s="102"/>
      <c r="K73" s="63">
        <f>SUM(E73*J73)</f>
        <v>0</v>
      </c>
    </row>
    <row r="74" spans="1:11" ht="15">
      <c r="A74" s="47">
        <v>63</v>
      </c>
      <c r="B74" s="7" t="s">
        <v>47</v>
      </c>
      <c r="C74" s="6" t="s">
        <v>49</v>
      </c>
      <c r="D74" s="7" t="s">
        <v>0</v>
      </c>
      <c r="E74" s="7">
        <v>4</v>
      </c>
      <c r="F74" s="19">
        <v>70</v>
      </c>
      <c r="G74" s="19">
        <f t="shared" si="9"/>
        <v>280</v>
      </c>
      <c r="H74" s="107"/>
      <c r="I74" s="118"/>
      <c r="J74" s="103"/>
      <c r="K74" s="63">
        <f>SUM(E74*J74)</f>
        <v>0</v>
      </c>
    </row>
    <row r="75" spans="1:11" ht="25.5">
      <c r="A75" s="47">
        <v>64</v>
      </c>
      <c r="B75" s="7" t="s">
        <v>73</v>
      </c>
      <c r="C75" s="6" t="s">
        <v>79</v>
      </c>
      <c r="D75" s="7" t="s">
        <v>20</v>
      </c>
      <c r="E75" s="7">
        <v>5</v>
      </c>
      <c r="F75" s="19">
        <v>150</v>
      </c>
      <c r="G75" s="19">
        <f t="shared" si="9"/>
        <v>750</v>
      </c>
      <c r="H75" s="107"/>
      <c r="I75" s="118"/>
      <c r="J75" s="103"/>
      <c r="K75" s="63">
        <f>SUM(E75*J75)</f>
        <v>0</v>
      </c>
    </row>
    <row r="76" spans="1:11" ht="25.5">
      <c r="A76" s="47">
        <v>65</v>
      </c>
      <c r="B76" s="40" t="s">
        <v>66</v>
      </c>
      <c r="C76" s="6" t="s">
        <v>83</v>
      </c>
      <c r="D76" s="7" t="s">
        <v>0</v>
      </c>
      <c r="E76" s="7">
        <v>20</v>
      </c>
      <c r="F76" s="19">
        <v>30</v>
      </c>
      <c r="G76" s="19">
        <f t="shared" si="9"/>
        <v>600</v>
      </c>
      <c r="H76" s="107"/>
      <c r="I76" s="118"/>
      <c r="J76" s="103"/>
      <c r="K76" s="63">
        <f>SUM(E76*J76)</f>
        <v>0</v>
      </c>
    </row>
    <row r="77" spans="1:11" ht="27" customHeight="1">
      <c r="A77" s="47">
        <v>66</v>
      </c>
      <c r="B77" s="40" t="s">
        <v>66</v>
      </c>
      <c r="C77" s="6" t="s">
        <v>122</v>
      </c>
      <c r="D77" s="7" t="s">
        <v>0</v>
      </c>
      <c r="E77" s="7">
        <v>15</v>
      </c>
      <c r="F77" s="19">
        <v>37</v>
      </c>
      <c r="G77" s="19">
        <f t="shared" si="9"/>
        <v>555</v>
      </c>
      <c r="H77" s="107"/>
      <c r="I77" s="118"/>
      <c r="J77" s="103"/>
      <c r="K77" s="63">
        <f>SUM(E77*J77)</f>
        <v>0</v>
      </c>
    </row>
    <row r="78" spans="1:11" ht="27" customHeight="1">
      <c r="A78" s="47">
        <v>67</v>
      </c>
      <c r="B78" s="40" t="s">
        <v>66</v>
      </c>
      <c r="C78" s="6" t="s">
        <v>35</v>
      </c>
      <c r="D78" s="7" t="s">
        <v>0</v>
      </c>
      <c r="E78" s="7">
        <v>15</v>
      </c>
      <c r="F78" s="19">
        <v>37</v>
      </c>
      <c r="G78" s="19">
        <f t="shared" si="9"/>
        <v>555</v>
      </c>
      <c r="H78" s="107"/>
      <c r="I78" s="118"/>
      <c r="J78" s="103"/>
      <c r="K78" s="63">
        <f>SUM(E78*J78)</f>
        <v>0</v>
      </c>
    </row>
    <row r="79" spans="1:11" ht="15">
      <c r="A79" s="47">
        <v>68</v>
      </c>
      <c r="B79" s="7" t="s">
        <v>17</v>
      </c>
      <c r="C79" s="6" t="s">
        <v>93</v>
      </c>
      <c r="D79" s="7" t="s">
        <v>0</v>
      </c>
      <c r="E79" s="44">
        <v>4</v>
      </c>
      <c r="F79" s="29">
        <v>150</v>
      </c>
      <c r="G79" s="29">
        <f t="shared" si="9"/>
        <v>600</v>
      </c>
      <c r="H79" s="107"/>
      <c r="I79" s="118"/>
      <c r="J79" s="103"/>
      <c r="K79" s="63">
        <f>SUM(E79*J79)</f>
        <v>0</v>
      </c>
    </row>
    <row r="80" spans="1:11" ht="15">
      <c r="A80" s="47">
        <v>69</v>
      </c>
      <c r="B80" s="7" t="s">
        <v>17</v>
      </c>
      <c r="C80" s="6" t="s">
        <v>92</v>
      </c>
      <c r="D80" s="7" t="s">
        <v>0</v>
      </c>
      <c r="E80" s="7">
        <v>20</v>
      </c>
      <c r="F80" s="19">
        <v>24.7</v>
      </c>
      <c r="G80" s="19">
        <f t="shared" si="9"/>
        <v>494</v>
      </c>
      <c r="H80" s="107"/>
      <c r="I80" s="118"/>
      <c r="J80" s="103"/>
      <c r="K80" s="63">
        <f>SUM(E80*J80)</f>
        <v>0</v>
      </c>
    </row>
    <row r="81" spans="1:11" ht="25.5">
      <c r="A81" s="47">
        <v>70</v>
      </c>
      <c r="B81" s="7" t="s">
        <v>17</v>
      </c>
      <c r="C81" s="6" t="s">
        <v>123</v>
      </c>
      <c r="D81" s="7" t="s">
        <v>0</v>
      </c>
      <c r="E81" s="7">
        <v>20</v>
      </c>
      <c r="F81" s="19">
        <v>70</v>
      </c>
      <c r="G81" s="19">
        <f t="shared" si="9"/>
        <v>1400</v>
      </c>
      <c r="H81" s="107"/>
      <c r="I81" s="118"/>
      <c r="J81" s="103"/>
      <c r="K81" s="63">
        <f>SUM(E81*J81)</f>
        <v>0</v>
      </c>
    </row>
    <row r="82" spans="1:11" ht="25.5">
      <c r="A82" s="47">
        <v>71</v>
      </c>
      <c r="B82" s="7" t="s">
        <v>17</v>
      </c>
      <c r="C82" s="6" t="s">
        <v>124</v>
      </c>
      <c r="D82" s="7" t="s">
        <v>0</v>
      </c>
      <c r="E82" s="7">
        <v>20</v>
      </c>
      <c r="F82" s="19">
        <v>70</v>
      </c>
      <c r="G82" s="19">
        <f aca="true" t="shared" si="10" ref="G82:G90">F82*E82</f>
        <v>1400</v>
      </c>
      <c r="H82" s="107"/>
      <c r="I82" s="118"/>
      <c r="J82" s="103"/>
      <c r="K82" s="63">
        <f>SUM(E82*J82)</f>
        <v>0</v>
      </c>
    </row>
    <row r="83" spans="1:11" ht="38.25">
      <c r="A83" s="47">
        <v>72</v>
      </c>
      <c r="B83" s="15" t="s">
        <v>72</v>
      </c>
      <c r="C83" s="24" t="s">
        <v>74</v>
      </c>
      <c r="D83" s="15" t="s">
        <v>0</v>
      </c>
      <c r="E83" s="15">
        <v>4</v>
      </c>
      <c r="F83" s="20">
        <v>22</v>
      </c>
      <c r="G83" s="20">
        <f t="shared" si="10"/>
        <v>88</v>
      </c>
      <c r="H83" s="107"/>
      <c r="I83" s="118"/>
      <c r="J83" s="103"/>
      <c r="K83" s="63">
        <f>SUM(E83*J83)</f>
        <v>0</v>
      </c>
    </row>
    <row r="84" spans="1:11" ht="25.5">
      <c r="A84" s="47">
        <v>73</v>
      </c>
      <c r="B84" s="7" t="s">
        <v>125</v>
      </c>
      <c r="C84" s="6" t="s">
        <v>126</v>
      </c>
      <c r="D84" s="7" t="s">
        <v>0</v>
      </c>
      <c r="E84" s="7">
        <v>8</v>
      </c>
      <c r="F84" s="19">
        <v>467</v>
      </c>
      <c r="G84" s="19">
        <f t="shared" si="10"/>
        <v>3736</v>
      </c>
      <c r="H84" s="107"/>
      <c r="I84" s="118"/>
      <c r="J84" s="103"/>
      <c r="K84" s="63">
        <f>SUM(E84*J84)</f>
        <v>0</v>
      </c>
    </row>
    <row r="85" spans="1:11" ht="25.5">
      <c r="A85" s="47">
        <v>74</v>
      </c>
      <c r="B85" s="7" t="s">
        <v>125</v>
      </c>
      <c r="C85" s="6" t="s">
        <v>127</v>
      </c>
      <c r="D85" s="7" t="s">
        <v>0</v>
      </c>
      <c r="E85" s="7">
        <v>10</v>
      </c>
      <c r="F85" s="19">
        <v>165</v>
      </c>
      <c r="G85" s="19">
        <f t="shared" si="10"/>
        <v>1650</v>
      </c>
      <c r="H85" s="107"/>
      <c r="I85" s="118"/>
      <c r="J85" s="103"/>
      <c r="K85" s="63">
        <f>SUM(E85*J85)</f>
        <v>0</v>
      </c>
    </row>
    <row r="86" spans="1:11" ht="15">
      <c r="A86" s="47">
        <v>75</v>
      </c>
      <c r="B86" s="7" t="s">
        <v>13</v>
      </c>
      <c r="C86" s="6" t="s">
        <v>14</v>
      </c>
      <c r="D86" s="7" t="s">
        <v>0</v>
      </c>
      <c r="E86" s="7">
        <v>20</v>
      </c>
      <c r="F86" s="19">
        <v>8.3</v>
      </c>
      <c r="G86" s="19">
        <f t="shared" si="10"/>
        <v>166</v>
      </c>
      <c r="H86" s="107"/>
      <c r="I86" s="118"/>
      <c r="J86" s="103"/>
      <c r="K86" s="63">
        <f>SUM(E86*J86)</f>
        <v>0</v>
      </c>
    </row>
    <row r="87" spans="1:11" ht="30" customHeight="1">
      <c r="A87" s="47">
        <v>76</v>
      </c>
      <c r="B87" s="40" t="s">
        <v>15</v>
      </c>
      <c r="C87" s="6" t="s">
        <v>94</v>
      </c>
      <c r="D87" s="7" t="s">
        <v>0</v>
      </c>
      <c r="E87" s="7">
        <v>20</v>
      </c>
      <c r="F87" s="33">
        <v>20</v>
      </c>
      <c r="G87" s="19">
        <f t="shared" si="10"/>
        <v>400</v>
      </c>
      <c r="H87" s="107"/>
      <c r="I87" s="116"/>
      <c r="J87" s="102"/>
      <c r="K87" s="63">
        <f>SUM(E87*J87)</f>
        <v>0</v>
      </c>
    </row>
    <row r="88" spans="1:11" ht="15">
      <c r="A88" s="47">
        <v>77</v>
      </c>
      <c r="B88" s="7" t="s">
        <v>15</v>
      </c>
      <c r="C88" s="6" t="s">
        <v>128</v>
      </c>
      <c r="D88" s="7" t="s">
        <v>20</v>
      </c>
      <c r="E88" s="7">
        <v>10</v>
      </c>
      <c r="F88" s="19">
        <v>25</v>
      </c>
      <c r="G88" s="19">
        <f t="shared" si="10"/>
        <v>250</v>
      </c>
      <c r="H88" s="107"/>
      <c r="I88" s="118"/>
      <c r="J88" s="103"/>
      <c r="K88" s="63">
        <f>SUM(E88*J88)</f>
        <v>0</v>
      </c>
    </row>
    <row r="89" spans="1:11" ht="25.5">
      <c r="A89" s="47">
        <v>78</v>
      </c>
      <c r="B89" s="17" t="s">
        <v>7</v>
      </c>
      <c r="C89" s="6" t="s">
        <v>48</v>
      </c>
      <c r="D89" s="7" t="s">
        <v>20</v>
      </c>
      <c r="E89" s="46">
        <v>3</v>
      </c>
      <c r="F89" s="19">
        <v>14</v>
      </c>
      <c r="G89" s="19">
        <f t="shared" si="10"/>
        <v>42</v>
      </c>
      <c r="H89" s="107"/>
      <c r="I89" s="116"/>
      <c r="J89" s="102"/>
      <c r="K89" s="63">
        <f>SUM(E89*J89)</f>
        <v>0</v>
      </c>
    </row>
    <row r="90" spans="1:11" ht="15">
      <c r="A90" s="47">
        <v>79</v>
      </c>
      <c r="B90" s="7" t="s">
        <v>65</v>
      </c>
      <c r="C90" s="38" t="s">
        <v>85</v>
      </c>
      <c r="D90" s="7" t="s">
        <v>86</v>
      </c>
      <c r="E90" s="7">
        <v>10</v>
      </c>
      <c r="F90" s="19">
        <v>20</v>
      </c>
      <c r="G90" s="19">
        <f t="shared" si="10"/>
        <v>200</v>
      </c>
      <c r="H90" s="107"/>
      <c r="I90" s="118"/>
      <c r="J90" s="103"/>
      <c r="K90" s="63">
        <f>SUM(E90*J90)</f>
        <v>0</v>
      </c>
    </row>
    <row r="91" spans="1:11" ht="15">
      <c r="A91" s="47">
        <v>80</v>
      </c>
      <c r="B91" s="7" t="s">
        <v>65</v>
      </c>
      <c r="C91" s="59" t="s">
        <v>84</v>
      </c>
      <c r="D91" s="7" t="s">
        <v>86</v>
      </c>
      <c r="E91" s="7">
        <v>10</v>
      </c>
      <c r="F91" s="19">
        <v>20</v>
      </c>
      <c r="G91" s="19">
        <f aca="true" t="shared" si="11" ref="G91:G101">F91*E91</f>
        <v>200</v>
      </c>
      <c r="H91" s="107"/>
      <c r="I91" s="118"/>
      <c r="J91" s="103"/>
      <c r="K91" s="63">
        <f>SUM(E91*J91)</f>
        <v>0</v>
      </c>
    </row>
    <row r="92" spans="1:11" ht="25.5">
      <c r="A92" s="47">
        <v>81</v>
      </c>
      <c r="B92" s="17" t="s">
        <v>16</v>
      </c>
      <c r="C92" s="6" t="s">
        <v>21</v>
      </c>
      <c r="D92" s="7" t="s">
        <v>0</v>
      </c>
      <c r="E92" s="46">
        <v>15</v>
      </c>
      <c r="F92" s="19">
        <v>30</v>
      </c>
      <c r="G92" s="19">
        <f t="shared" si="11"/>
        <v>450</v>
      </c>
      <c r="H92" s="107"/>
      <c r="I92" s="116"/>
      <c r="J92" s="102"/>
      <c r="K92" s="63">
        <f>SUM(E92*J92)</f>
        <v>0</v>
      </c>
    </row>
    <row r="93" spans="1:11" ht="25.5">
      <c r="A93" s="47">
        <v>82</v>
      </c>
      <c r="B93" s="7" t="s">
        <v>5</v>
      </c>
      <c r="C93" s="6" t="s">
        <v>95</v>
      </c>
      <c r="D93" s="7" t="s">
        <v>6</v>
      </c>
      <c r="E93" s="7">
        <v>15</v>
      </c>
      <c r="F93" s="19">
        <v>25</v>
      </c>
      <c r="G93" s="19">
        <f t="shared" si="11"/>
        <v>375</v>
      </c>
      <c r="H93" s="107"/>
      <c r="I93" s="116"/>
      <c r="J93" s="102"/>
      <c r="K93" s="63">
        <f>SUM(E93*J93)</f>
        <v>0</v>
      </c>
    </row>
    <row r="94" spans="1:11" ht="25.5">
      <c r="A94" s="47">
        <v>83</v>
      </c>
      <c r="B94" s="15" t="s">
        <v>5</v>
      </c>
      <c r="C94" s="24" t="s">
        <v>100</v>
      </c>
      <c r="D94" s="15" t="s">
        <v>0</v>
      </c>
      <c r="E94" s="15">
        <v>200</v>
      </c>
      <c r="F94" s="20">
        <v>1.83</v>
      </c>
      <c r="G94" s="20">
        <f t="shared" si="11"/>
        <v>366</v>
      </c>
      <c r="H94" s="107"/>
      <c r="I94" s="118"/>
      <c r="J94" s="103"/>
      <c r="K94" s="63">
        <f>SUM(E94*J94)</f>
        <v>0</v>
      </c>
    </row>
    <row r="95" spans="1:11" ht="25.5">
      <c r="A95" s="47">
        <v>84</v>
      </c>
      <c r="B95" s="7" t="s">
        <v>5</v>
      </c>
      <c r="C95" s="6" t="s">
        <v>129</v>
      </c>
      <c r="D95" s="7" t="s">
        <v>6</v>
      </c>
      <c r="E95" s="7">
        <v>10</v>
      </c>
      <c r="F95" s="20">
        <v>50</v>
      </c>
      <c r="G95" s="19">
        <f t="shared" si="11"/>
        <v>500</v>
      </c>
      <c r="H95" s="107"/>
      <c r="I95" s="116"/>
      <c r="J95" s="102"/>
      <c r="K95" s="63">
        <f>SUM(E95*J95)</f>
        <v>0</v>
      </c>
    </row>
    <row r="96" spans="1:11" ht="15">
      <c r="A96" s="47">
        <v>85</v>
      </c>
      <c r="B96" s="25" t="s">
        <v>87</v>
      </c>
      <c r="C96" s="26" t="s">
        <v>88</v>
      </c>
      <c r="D96" s="7" t="s">
        <v>6</v>
      </c>
      <c r="E96" s="7">
        <v>6</v>
      </c>
      <c r="F96" s="19">
        <v>50</v>
      </c>
      <c r="G96" s="19">
        <f t="shared" si="11"/>
        <v>300</v>
      </c>
      <c r="H96" s="107"/>
      <c r="I96" s="118"/>
      <c r="J96" s="103"/>
      <c r="K96" s="63">
        <f>SUM(E96*J96)</f>
        <v>0</v>
      </c>
    </row>
    <row r="97" spans="1:11" ht="15">
      <c r="A97" s="47">
        <v>86</v>
      </c>
      <c r="B97" s="7" t="s">
        <v>89</v>
      </c>
      <c r="C97" s="54" t="s">
        <v>130</v>
      </c>
      <c r="D97" s="7" t="s">
        <v>0</v>
      </c>
      <c r="E97" s="7">
        <v>15</v>
      </c>
      <c r="F97" s="19">
        <v>15</v>
      </c>
      <c r="G97" s="19">
        <f t="shared" si="11"/>
        <v>225</v>
      </c>
      <c r="H97" s="107"/>
      <c r="I97" s="118"/>
      <c r="J97" s="103"/>
      <c r="K97" s="63">
        <f>SUM(E97*J97)</f>
        <v>0</v>
      </c>
    </row>
    <row r="98" spans="1:11" ht="25.5">
      <c r="A98" s="47">
        <v>87</v>
      </c>
      <c r="B98" s="15" t="s">
        <v>22</v>
      </c>
      <c r="C98" s="24" t="s">
        <v>131</v>
      </c>
      <c r="D98" s="15" t="s">
        <v>20</v>
      </c>
      <c r="E98" s="15">
        <v>8</v>
      </c>
      <c r="F98" s="20">
        <v>188</v>
      </c>
      <c r="G98" s="20">
        <f t="shared" si="11"/>
        <v>1504</v>
      </c>
      <c r="H98" s="107"/>
      <c r="I98" s="118"/>
      <c r="J98" s="103"/>
      <c r="K98" s="63">
        <f>SUM(E98*J98)</f>
        <v>0</v>
      </c>
    </row>
    <row r="99" spans="1:11" ht="38.25">
      <c r="A99" s="47">
        <v>88</v>
      </c>
      <c r="B99" s="31" t="s">
        <v>57</v>
      </c>
      <c r="C99" s="26" t="s">
        <v>132</v>
      </c>
      <c r="D99" s="7" t="s">
        <v>8</v>
      </c>
      <c r="E99" s="7">
        <v>10</v>
      </c>
      <c r="F99" s="19">
        <v>379</v>
      </c>
      <c r="G99" s="19">
        <f t="shared" si="11"/>
        <v>3790</v>
      </c>
      <c r="H99" s="107"/>
      <c r="I99" s="116"/>
      <c r="J99" s="102"/>
      <c r="K99" s="63">
        <f>SUM(E99*J99)</f>
        <v>0</v>
      </c>
    </row>
    <row r="100" spans="1:11" ht="15">
      <c r="A100" s="47">
        <v>89</v>
      </c>
      <c r="B100" s="25" t="s">
        <v>90</v>
      </c>
      <c r="C100" s="26" t="s">
        <v>133</v>
      </c>
      <c r="D100" s="7" t="s">
        <v>8</v>
      </c>
      <c r="E100" s="7">
        <v>20</v>
      </c>
      <c r="F100" s="19">
        <v>20</v>
      </c>
      <c r="G100" s="19">
        <f t="shared" si="11"/>
        <v>400</v>
      </c>
      <c r="H100" s="107"/>
      <c r="I100" s="118"/>
      <c r="J100" s="103"/>
      <c r="K100" s="63">
        <f>SUM(E100*J100)</f>
        <v>0</v>
      </c>
    </row>
    <row r="101" spans="1:11" ht="15">
      <c r="A101" s="47">
        <v>90</v>
      </c>
      <c r="B101" s="7" t="s">
        <v>90</v>
      </c>
      <c r="C101" s="6" t="s">
        <v>134</v>
      </c>
      <c r="D101" s="7" t="s">
        <v>135</v>
      </c>
      <c r="E101" s="7">
        <v>30</v>
      </c>
      <c r="F101" s="19">
        <v>15</v>
      </c>
      <c r="G101" s="19">
        <f t="shared" si="11"/>
        <v>450</v>
      </c>
      <c r="H101" s="108"/>
      <c r="I101" s="118"/>
      <c r="J101" s="103"/>
      <c r="K101" s="63">
        <f>SUM(E101*J101)</f>
        <v>0</v>
      </c>
    </row>
    <row r="102" spans="1:11" s="11" customFormat="1" ht="15.75" thickBot="1">
      <c r="A102" s="88"/>
      <c r="B102" s="89" t="s">
        <v>96</v>
      </c>
      <c r="C102" s="90"/>
      <c r="D102" s="91"/>
      <c r="E102" s="91"/>
      <c r="F102" s="83"/>
      <c r="G102" s="83">
        <f>SUM(G58:G101)</f>
        <v>35847</v>
      </c>
      <c r="H102" s="84" t="s">
        <v>148</v>
      </c>
      <c r="I102" s="117"/>
      <c r="J102" s="85"/>
      <c r="K102" s="85">
        <f>SUM(K58:K101)</f>
        <v>0</v>
      </c>
    </row>
    <row r="103" spans="1:11" ht="26.25" thickTop="1">
      <c r="A103" s="68">
        <v>91</v>
      </c>
      <c r="B103" s="65" t="s">
        <v>57</v>
      </c>
      <c r="C103" s="66" t="s">
        <v>137</v>
      </c>
      <c r="D103" s="67" t="s">
        <v>20</v>
      </c>
      <c r="E103" s="7">
        <v>10</v>
      </c>
      <c r="F103" s="19">
        <v>240</v>
      </c>
      <c r="G103" s="19">
        <f aca="true" t="shared" si="12" ref="G103:G104">F103*E103</f>
        <v>2400</v>
      </c>
      <c r="H103" s="109" t="s">
        <v>138</v>
      </c>
      <c r="I103" s="116"/>
      <c r="J103" s="102"/>
      <c r="K103" s="63">
        <f>SUM(E103*J103)</f>
        <v>0</v>
      </c>
    </row>
    <row r="104" spans="1:11" ht="25.5">
      <c r="A104" s="45">
        <v>92</v>
      </c>
      <c r="B104" s="25" t="s">
        <v>40</v>
      </c>
      <c r="C104" s="6" t="s">
        <v>64</v>
      </c>
      <c r="D104" s="7" t="s">
        <v>20</v>
      </c>
      <c r="E104" s="7">
        <v>2</v>
      </c>
      <c r="F104" s="19">
        <v>188</v>
      </c>
      <c r="G104" s="19">
        <f t="shared" si="12"/>
        <v>376</v>
      </c>
      <c r="H104" s="108"/>
      <c r="I104" s="118"/>
      <c r="J104" s="103"/>
      <c r="K104" s="63">
        <f>SUM(E104*J104)</f>
        <v>0</v>
      </c>
    </row>
    <row r="105" spans="1:11" ht="15.75" thickBot="1">
      <c r="A105" s="77"/>
      <c r="B105" s="86" t="s">
        <v>96</v>
      </c>
      <c r="C105" s="87"/>
      <c r="D105" s="81"/>
      <c r="E105" s="81"/>
      <c r="F105" s="82"/>
      <c r="G105" s="83">
        <f>SUM(G103:G104)</f>
        <v>2776</v>
      </c>
      <c r="H105" s="84" t="s">
        <v>148</v>
      </c>
      <c r="I105" s="119"/>
      <c r="J105" s="104"/>
      <c r="K105" s="85">
        <f>SUM(K103:K104)</f>
        <v>0</v>
      </c>
    </row>
    <row r="106" spans="1:11" ht="26.25" thickTop="1">
      <c r="A106" s="47">
        <v>93</v>
      </c>
      <c r="B106" s="7" t="s">
        <v>17</v>
      </c>
      <c r="C106" s="6" t="s">
        <v>139</v>
      </c>
      <c r="D106" s="7" t="s">
        <v>19</v>
      </c>
      <c r="E106" s="44">
        <v>2</v>
      </c>
      <c r="F106" s="29">
        <v>150</v>
      </c>
      <c r="G106" s="19">
        <f aca="true" t="shared" si="13" ref="G106:G108">F106*E106</f>
        <v>300</v>
      </c>
      <c r="H106" s="109" t="s">
        <v>142</v>
      </c>
      <c r="I106" s="118"/>
      <c r="J106" s="103"/>
      <c r="K106" s="63">
        <f>SUM(E106*J106)</f>
        <v>0</v>
      </c>
    </row>
    <row r="107" spans="1:11" ht="25.5">
      <c r="A107" s="47">
        <v>94</v>
      </c>
      <c r="B107" s="7" t="s">
        <v>40</v>
      </c>
      <c r="C107" s="6" t="s">
        <v>140</v>
      </c>
      <c r="D107" s="7" t="s">
        <v>20</v>
      </c>
      <c r="E107" s="7">
        <v>15</v>
      </c>
      <c r="F107" s="19">
        <v>222</v>
      </c>
      <c r="G107" s="19">
        <f t="shared" si="13"/>
        <v>3330</v>
      </c>
      <c r="H107" s="107"/>
      <c r="I107" s="118"/>
      <c r="J107" s="103"/>
      <c r="K107" s="63">
        <f>SUM(E107*J107)</f>
        <v>0</v>
      </c>
    </row>
    <row r="108" spans="1:11" ht="38.25">
      <c r="A108" s="47">
        <v>95</v>
      </c>
      <c r="B108" s="65" t="s">
        <v>57</v>
      </c>
      <c r="C108" s="66" t="s">
        <v>141</v>
      </c>
      <c r="D108" s="67" t="s">
        <v>8</v>
      </c>
      <c r="E108" s="7">
        <v>10</v>
      </c>
      <c r="F108" s="19">
        <v>240</v>
      </c>
      <c r="G108" s="19">
        <f t="shared" si="13"/>
        <v>2400</v>
      </c>
      <c r="H108" s="108"/>
      <c r="I108" s="118"/>
      <c r="J108" s="103"/>
      <c r="K108" s="63">
        <f>SUM(E108*J108)</f>
        <v>0</v>
      </c>
    </row>
    <row r="109" spans="1:11" ht="15.75" thickBot="1">
      <c r="A109" s="77"/>
      <c r="B109" s="78" t="s">
        <v>96</v>
      </c>
      <c r="C109" s="79"/>
      <c r="D109" s="80"/>
      <c r="E109" s="81"/>
      <c r="F109" s="82"/>
      <c r="G109" s="83">
        <f>SUM(G106:G108)</f>
        <v>6030</v>
      </c>
      <c r="H109" s="84" t="s">
        <v>148</v>
      </c>
      <c r="I109" s="119"/>
      <c r="J109" s="104"/>
      <c r="K109" s="85">
        <f>SUM(K106:K108)</f>
        <v>0</v>
      </c>
    </row>
    <row r="110" spans="1:11" ht="16.5" thickBot="1" thickTop="1">
      <c r="A110" s="112" t="s">
        <v>144</v>
      </c>
      <c r="B110" s="113"/>
      <c r="C110" s="114"/>
      <c r="D110" s="35"/>
      <c r="E110" s="35"/>
      <c r="F110" s="36"/>
      <c r="G110" s="37">
        <f>SUM(G6,G8,G10,G14,G33,G42,G57,G102,G105,G109)</f>
        <v>64807</v>
      </c>
      <c r="H110" s="34"/>
      <c r="I110" s="121"/>
      <c r="J110" s="72"/>
      <c r="K110" s="73">
        <f>SUM(K6,K8,K10,K14,K33,K42,K57,K102,K105,K109)</f>
        <v>0</v>
      </c>
    </row>
    <row r="111" spans="1:11" ht="15.75" thickTop="1">
      <c r="A111" s="112" t="s">
        <v>145</v>
      </c>
      <c r="B111" s="113"/>
      <c r="C111" s="114"/>
      <c r="D111" s="35"/>
      <c r="E111" s="35"/>
      <c r="F111" s="36"/>
      <c r="G111" s="37">
        <f>SUM(G110*1.21)</f>
        <v>78416.47</v>
      </c>
      <c r="H111" s="34"/>
      <c r="I111" s="121"/>
      <c r="J111" s="72"/>
      <c r="K111" s="37">
        <f>SUM(K110*1.21)</f>
        <v>0</v>
      </c>
    </row>
    <row r="112" spans="6:7" ht="15" customHeight="1">
      <c r="F112" s="21"/>
      <c r="G112" s="21"/>
    </row>
    <row r="113" spans="1:7" ht="15">
      <c r="A113" s="76"/>
      <c r="B113" s="12" t="s">
        <v>155</v>
      </c>
      <c r="F113" s="21"/>
      <c r="G113" s="21"/>
    </row>
    <row r="114" spans="1:11" ht="15">
      <c r="A114"/>
      <c r="B114" s="4"/>
      <c r="C114"/>
      <c r="D114"/>
      <c r="E114"/>
      <c r="F114"/>
      <c r="G114"/>
      <c r="H114" s="11"/>
      <c r="I114" s="115"/>
      <c r="J114"/>
      <c r="K114"/>
    </row>
    <row r="115" spans="1:11" ht="15">
      <c r="A115"/>
      <c r="B115" s="4"/>
      <c r="C115"/>
      <c r="D115"/>
      <c r="E115"/>
      <c r="F115"/>
      <c r="G115"/>
      <c r="H115" s="11"/>
      <c r="I115" s="115"/>
      <c r="J115"/>
      <c r="K115"/>
    </row>
    <row r="116" spans="1:11" ht="15">
      <c r="A116"/>
      <c r="B116" s="4"/>
      <c r="C116"/>
      <c r="D116"/>
      <c r="E116"/>
      <c r="F116"/>
      <c r="G116"/>
      <c r="H116" s="11"/>
      <c r="I116" s="115"/>
      <c r="J116"/>
      <c r="K116"/>
    </row>
    <row r="117" spans="1:11" ht="15">
      <c r="A117"/>
      <c r="B117" s="4"/>
      <c r="C117"/>
      <c r="D117"/>
      <c r="E117"/>
      <c r="F117"/>
      <c r="G117"/>
      <c r="H117" s="11"/>
      <c r="I117" s="115"/>
      <c r="J117"/>
      <c r="K117"/>
    </row>
    <row r="118" spans="1:11" ht="15">
      <c r="A118"/>
      <c r="B118" s="4"/>
      <c r="C118"/>
      <c r="D118"/>
      <c r="E118"/>
      <c r="F118"/>
      <c r="G118"/>
      <c r="H118" s="11"/>
      <c r="I118" s="115"/>
      <c r="J118"/>
      <c r="K118"/>
    </row>
    <row r="121" spans="4:8" ht="15">
      <c r="D121" s="13"/>
      <c r="E121" s="13"/>
      <c r="F121" s="13"/>
      <c r="G121" s="13"/>
      <c r="H121" s="14"/>
    </row>
    <row r="122" spans="4:8" ht="15">
      <c r="D122" s="106" t="s">
        <v>146</v>
      </c>
      <c r="E122" s="106"/>
      <c r="F122" s="106"/>
      <c r="G122" s="106"/>
      <c r="H122" s="106"/>
    </row>
  </sheetData>
  <mergeCells count="12">
    <mergeCell ref="J3:K3"/>
    <mergeCell ref="F3:G3"/>
    <mergeCell ref="A110:C110"/>
    <mergeCell ref="A111:C111"/>
    <mergeCell ref="H58:H101"/>
    <mergeCell ref="D122:H122"/>
    <mergeCell ref="H11:H13"/>
    <mergeCell ref="H15:H32"/>
    <mergeCell ref="H34:H41"/>
    <mergeCell ref="H43:H56"/>
    <mergeCell ref="H103:H104"/>
    <mergeCell ref="H106:H108"/>
  </mergeCells>
  <printOptions/>
  <pageMargins left="0.11811023622047245" right="0.11811023622047245" top="0.1968503937007874" bottom="0.1968503937007874" header="0.31496062992125984" footer="0.31496062992125984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2021-06-23T12:16:01Z</cp:lastPrinted>
  <dcterms:created xsi:type="dcterms:W3CDTF">2018-05-21T11:46:33Z</dcterms:created>
  <dcterms:modified xsi:type="dcterms:W3CDTF">2021-06-23T13:16:35Z</dcterms:modified>
  <cp:category/>
  <cp:version/>
  <cp:contentType/>
  <cp:contentStatus/>
</cp:coreProperties>
</file>