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29_Dodávka serverů a příslušenství  pro ÚJF a projekt CERN 01-21\"/>
    </mc:Choice>
  </mc:AlternateContent>
  <xr:revisionPtr revIDLastSave="0" documentId="13_ncr:1_{5BA31FB7-458E-4D76-B35A-374E65B4219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JS" sheetId="1" r:id="rId1"/>
  </sheets>
  <definedNames>
    <definedName name="_xlnm.Print_Area" localSheetId="0">OJS!$A$1:$H$72</definedName>
  </definedNames>
  <calcPr calcId="191029"/>
</workbook>
</file>

<file path=xl/calcChain.xml><?xml version="1.0" encoding="utf-8"?>
<calcChain xmlns="http://schemas.openxmlformats.org/spreadsheetml/2006/main">
  <c r="G44" i="1" l="1"/>
  <c r="G45" i="1" l="1"/>
  <c r="G29" i="1" l="1"/>
  <c r="G16" i="1"/>
  <c r="G6" i="1"/>
  <c r="C44" i="1" l="1"/>
  <c r="C45" i="1" s="1"/>
</calcChain>
</file>

<file path=xl/sharedStrings.xml><?xml version="1.0" encoding="utf-8"?>
<sst xmlns="http://schemas.openxmlformats.org/spreadsheetml/2006/main" count="60" uniqueCount="56">
  <si>
    <t>KONKRÉTNÍ PARAMETRY NABÍZENÉHO ZAŘÍZENÍ</t>
  </si>
  <si>
    <t>NÁZEV</t>
  </si>
  <si>
    <t>PARAMETR</t>
  </si>
  <si>
    <t>Takto podbarvená pole dodavatel povinně vyplní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</si>
  <si>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</si>
  <si>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</si>
  <si>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</si>
  <si>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</si>
  <si>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Nabídková cena v Kč bez DPH</t>
  </si>
  <si>
    <t>Předpokládaná hodnota celkem v Kč bez DPH</t>
  </si>
  <si>
    <t>ČÍSLO OBJEDNÁVKY</t>
  </si>
  <si>
    <t>KS</t>
  </si>
  <si>
    <t>Předpokládaná hodnota za ks bez DPH</t>
  </si>
  <si>
    <t>Switch</t>
  </si>
  <si>
    <t>Management server</t>
  </si>
  <si>
    <t>21050002 OJS</t>
  </si>
  <si>
    <t>21100240 CERN -MŠMT</t>
  </si>
  <si>
    <t>4 ks miniSAS3 kabelů o délce 1,5 – 2 m s  konektorem  Mini-SAS HD SFF8644</t>
  </si>
  <si>
    <t>disková kapacita: 18TB Enterprise NL-SAS disků</t>
  </si>
  <si>
    <t>všechny disky musí být stejného typu a kapacity</t>
  </si>
  <si>
    <t>disky nesmí zaznamenávat data v režimu shingle</t>
  </si>
  <si>
    <t>Nabídková cena v Kč  včetně DPH</t>
  </si>
  <si>
    <t>Nabídková cena za kus v Kč bez DPH</t>
  </si>
  <si>
    <t>Příloha ke kupní smlouvě - Technická specifikace k VZ "Dodávka serverů a příslušenství  pro ÚJF a projekt CERN 01/21"</t>
  </si>
  <si>
    <t>Disková police k Storage serveru</t>
  </si>
  <si>
    <t>Počet nabizených 18TB disků v polici (Storage serveru)</t>
  </si>
  <si>
    <t>redundantní napájecí zdroj a ventilátory včetně napájecích kabelů</t>
  </si>
  <si>
    <t>Rychlost disků minimálně 7200RPM</t>
  </si>
  <si>
    <t>1U rack mount chassie s redundatními hot swap PSU (alespoň 80+ platinum)</t>
  </si>
  <si>
    <t>4×hotswap 3.5“ HDD</t>
  </si>
  <si>
    <t>Alespoň 16 GB DDR4 2666MHz RAM v konfiguraci 2×8GB DIMM</t>
  </si>
  <si>
    <t>IPMI modul s HTML5 podporou pro KVM přístup</t>
  </si>
  <si>
    <t>CPU minimálně 3.7GHz 8 core Spec FP-RATE 2017 minimálně 42 s plnou podporou rychlosti pamětí</t>
  </si>
  <si>
    <t xml:space="preserve">LAN minimálně 2 × 1Gbit BASE-T RJ45 </t>
  </si>
  <si>
    <t>Minimálne 2 × COM port</t>
  </si>
  <si>
    <t>3× 480 GB SSD SATA DWPD&gt;1</t>
  </si>
  <si>
    <t>4× Redukce 3.5“ na 2.5˝</t>
  </si>
  <si>
    <t>Napájecí kabely</t>
  </si>
  <si>
    <t>2×3M STP kabely</t>
  </si>
  <si>
    <t>Minimálně 16 × 10/100/1000Mbit BASE-T portů</t>
  </si>
  <si>
    <t>Minimálně 2 × SFP nebo SFP+ porty o rychlosti minimálně 1Gbit</t>
  </si>
  <si>
    <t>2 × LC MM transcievery kompatiblní s dodaným switchem</t>
  </si>
  <si>
    <t>2 × MM LC transcievery kompatibilní s Cisco NX93180YC-EX</t>
  </si>
  <si>
    <t>2 × 1M MM LC-LC patchcordy pro propojení</t>
  </si>
  <si>
    <t>RS232 přístup včetně kabelu</t>
  </si>
  <si>
    <t>Cisco CDP</t>
  </si>
  <si>
    <t>SNMP v2c a v3</t>
  </si>
  <si>
    <t>SSH přístup</t>
  </si>
  <si>
    <t>Podpora VLAN o minimálním počtu 255</t>
  </si>
  <si>
    <t>Podpora tagování VLAN</t>
  </si>
  <si>
    <t>Podpora LACP</t>
  </si>
  <si>
    <t>záruka 60 měsíců</t>
  </si>
  <si>
    <r>
      <t xml:space="preserve">plná kompatibilita s CentOS 7 </t>
    </r>
    <r>
      <rPr>
        <vertAlign val="superscript"/>
        <sz val="11"/>
        <color rgb="FF000000"/>
        <rFont val="Calibri"/>
        <family val="2"/>
        <charset val="238"/>
      </rPr>
      <t>*</t>
    </r>
  </si>
  <si>
    <r>
      <t>Kompatibilita s  Cisco CLI</t>
    </r>
    <r>
      <rPr>
        <vertAlign val="superscript"/>
        <sz val="11"/>
        <color rgb="FF000000"/>
        <rFont val="Calibri"/>
        <family val="2"/>
        <charset val="238"/>
      </rPr>
      <t>**</t>
    </r>
  </si>
  <si>
    <t>NABÍZENÉ ZAŘÍZENÍ (PŘESNÝ TYP / SEZNAM KOMPONENTŮ)</t>
  </si>
  <si>
    <t>Disková police typu JBOD o výšce max 4U s kapacitou minimálně 60x 3,5“ HDD, minimálně  SAS3, s redundantními I/O moduly, police musí umožňovat oddělené připojení více serverů pro různé diskové skupiny, servery nesmí mít přístupné společné disky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</si>
</sst>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C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 applyFont="1" applyAlignment="1"/>
    <xf numFmtId="0" fontId="2" fillId="4" borderId="4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5" fillId="0" borderId="4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vertical="center"/>
    </xf>
    <xf numFmtId="0" fontId="5" fillId="6" borderId="6" xfId="0" applyFont="1" applyFill="1" applyBorder="1" applyAlignment="1">
      <alignment wrapText="1"/>
    </xf>
    <xf numFmtId="0" fontId="5" fillId="6" borderId="6" xfId="0" applyFont="1" applyFill="1" applyBorder="1" applyAlignment="1">
      <alignment vertical="top" wrapText="1"/>
    </xf>
    <xf numFmtId="164" fontId="8" fillId="10" borderId="31" xfId="0" applyNumberFormat="1" applyFont="1" applyFill="1" applyBorder="1" applyAlignment="1">
      <alignment wrapText="1"/>
    </xf>
    <xf numFmtId="0" fontId="5" fillId="9" borderId="9" xfId="0" applyFont="1" applyFill="1" applyBorder="1" applyAlignment="1">
      <alignment wrapText="1"/>
    </xf>
    <xf numFmtId="0" fontId="5" fillId="0" borderId="4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wrapText="1"/>
    </xf>
    <xf numFmtId="0" fontId="11" fillId="6" borderId="27" xfId="0" applyFont="1" applyFill="1" applyBorder="1" applyAlignment="1">
      <alignment vertical="top" wrapText="1"/>
    </xf>
    <xf numFmtId="164" fontId="8" fillId="10" borderId="30" xfId="0" applyNumberFormat="1" applyFont="1" applyFill="1" applyBorder="1" applyAlignment="1">
      <alignment wrapText="1"/>
    </xf>
    <xf numFmtId="0" fontId="11" fillId="9" borderId="4" xfId="0" applyFont="1" applyFill="1" applyBorder="1" applyAlignment="1">
      <alignment wrapText="1"/>
    </xf>
    <xf numFmtId="0" fontId="8" fillId="8" borderId="3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164" fontId="7" fillId="5" borderId="6" xfId="0" applyNumberFormat="1" applyFont="1" applyFill="1" applyBorder="1"/>
    <xf numFmtId="164" fontId="9" fillId="5" borderId="11" xfId="0" applyNumberFormat="1" applyFont="1" applyFill="1" applyBorder="1"/>
    <xf numFmtId="0" fontId="8" fillId="0" borderId="2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/>
    <xf numFmtId="0" fontId="7" fillId="7" borderId="18" xfId="0" applyFont="1" applyFill="1" applyBorder="1" applyAlignment="1"/>
    <xf numFmtId="0" fontId="7" fillId="7" borderId="19" xfId="0" applyFont="1" applyFill="1" applyBorder="1" applyAlignment="1"/>
    <xf numFmtId="0" fontId="7" fillId="7" borderId="20" xfId="0" applyFont="1" applyFill="1" applyBorder="1" applyAlignment="1"/>
    <xf numFmtId="0" fontId="7" fillId="4" borderId="44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1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5" fillId="5" borderId="42" xfId="0" applyFont="1" applyFill="1" applyBorder="1" applyAlignment="1">
      <alignment horizontal="center" vertical="center" wrapText="1"/>
    </xf>
    <xf numFmtId="164" fontId="7" fillId="7" borderId="47" xfId="0" applyNumberFormat="1" applyFont="1" applyFill="1" applyBorder="1" applyAlignment="1"/>
    <xf numFmtId="164" fontId="7" fillId="7" borderId="49" xfId="0" applyNumberFormat="1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44" xfId="0" applyFont="1" applyBorder="1" applyAlignment="1">
      <alignment vertical="center"/>
    </xf>
    <xf numFmtId="0" fontId="5" fillId="9" borderId="44" xfId="0" applyFont="1" applyFill="1" applyBorder="1" applyAlignment="1">
      <alignment wrapText="1"/>
    </xf>
    <xf numFmtId="0" fontId="8" fillId="0" borderId="26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top" wrapText="1"/>
    </xf>
    <xf numFmtId="0" fontId="5" fillId="9" borderId="26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6" fontId="7" fillId="7" borderId="47" xfId="0" applyNumberFormat="1" applyFont="1" applyFill="1" applyBorder="1" applyAlignment="1">
      <alignment horizontal="right"/>
    </xf>
    <xf numFmtId="6" fontId="7" fillId="7" borderId="48" xfId="0" applyNumberFormat="1" applyFont="1" applyFill="1" applyBorder="1" applyAlignment="1">
      <alignment horizontal="right"/>
    </xf>
    <xf numFmtId="6" fontId="7" fillId="7" borderId="49" xfId="0" applyNumberFormat="1" applyFont="1" applyFill="1" applyBorder="1" applyAlignment="1">
      <alignment horizontal="right"/>
    </xf>
    <xf numFmtId="6" fontId="7" fillId="7" borderId="50" xfId="0" applyNumberFormat="1" applyFont="1" applyFill="1" applyBorder="1" applyAlignment="1">
      <alignment horizontal="right"/>
    </xf>
    <xf numFmtId="0" fontId="3" fillId="11" borderId="52" xfId="0" applyFont="1" applyFill="1" applyBorder="1" applyAlignment="1">
      <alignment horizontal="left" vertical="center"/>
    </xf>
    <xf numFmtId="0" fontId="3" fillId="11" borderId="33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0" fontId="7" fillId="7" borderId="4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165" fontId="9" fillId="0" borderId="24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22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25" xfId="0" applyNumberFormat="1" applyFont="1" applyBorder="1" applyAlignment="1">
      <alignment horizontal="center"/>
    </xf>
    <xf numFmtId="0" fontId="11" fillId="9" borderId="8" xfId="0" applyFont="1" applyFill="1" applyBorder="1" applyAlignment="1">
      <alignment horizontal="center" vertical="top" wrapText="1"/>
    </xf>
    <xf numFmtId="0" fontId="11" fillId="9" borderId="26" xfId="0" applyFont="1" applyFill="1" applyBorder="1" applyAlignment="1">
      <alignment horizontal="center" vertical="top" wrapText="1"/>
    </xf>
    <xf numFmtId="0" fontId="11" fillId="9" borderId="13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7" fillId="7" borderId="4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right" vertical="center" wrapText="1"/>
    </xf>
    <xf numFmtId="164" fontId="9" fillId="4" borderId="4" xfId="0" applyNumberFormat="1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center" vertical="center" wrapText="1"/>
    </xf>
    <xf numFmtId="164" fontId="9" fillId="0" borderId="5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59</xdr:row>
      <xdr:rowOff>114300</xdr:rowOff>
    </xdr:from>
    <xdr:to>
      <xdr:col>7</xdr:col>
      <xdr:colOff>885824</xdr:colOff>
      <xdr:row>62</xdr:row>
      <xdr:rowOff>133350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123F54A-0512-4CED-AE5E-83ACFDAE25D2}"/>
            </a:ext>
          </a:extLst>
        </xdr:cNvPr>
        <xdr:cNvSpPr txBox="1"/>
      </xdr:nvSpPr>
      <xdr:spPr>
        <a:xfrm>
          <a:off x="247649" y="14849475"/>
          <a:ext cx="7896225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parametrů.</a:t>
          </a:r>
        </a:p>
      </xdr:txBody>
    </xdr:sp>
    <xdr:clientData/>
  </xdr:twoCellAnchor>
  <xdr:twoCellAnchor>
    <xdr:from>
      <xdr:col>0</xdr:col>
      <xdr:colOff>228600</xdr:colOff>
      <xdr:row>49</xdr:row>
      <xdr:rowOff>19050</xdr:rowOff>
    </xdr:from>
    <xdr:to>
      <xdr:col>8</xdr:col>
      <xdr:colOff>9525</xdr:colOff>
      <xdr:row>58</xdr:row>
      <xdr:rowOff>76200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2735807-7587-4D26-A1CC-122018A54E07}"/>
            </a:ext>
          </a:extLst>
        </xdr:cNvPr>
        <xdr:cNvSpPr txBox="1"/>
      </xdr:nvSpPr>
      <xdr:spPr>
        <a:xfrm>
          <a:off x="228600" y="13144500"/>
          <a:ext cx="7981950" cy="1504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Zadavatel požaduje kompletní řešení včetně montáže, pětiletou (60 měsíců, 8×5×NBD on-site) záruku včetně technické podpory. </a:t>
          </a:r>
        </a:p>
        <a:p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Jakýkoliv materiál nutný pro montáž je součástí nabídky. </a:t>
          </a:r>
        </a:p>
        <a:p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požadována plná kompatibilita s CentOS 7 u storage serveru.</a:t>
          </a:r>
        </a:p>
        <a:p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důvodu ochrany historických investic kompatibilita s  Cisco CLI 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Zadavatel požaduje nepřekročitelné číselné minimum je 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432 TB (24 18TB disků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je možné dodat i více než 60 kusů).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Vítězná nabídka bude vyhodnocena podle počtu dodaných 18TB disků, je možné dodat i více než 60 kusů, v případě shody bude rozhodovat výsledná cena bez DPH.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účely výběrového řízení 1TB = 1 000GB a 1GB=1000</a:t>
          </a:r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bajtů.</a:t>
          </a: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2"/>
  <sheetViews>
    <sheetView showGridLines="0" tabSelected="1" workbookViewId="0">
      <selection activeCell="G45" sqref="G45:H45"/>
    </sheetView>
  </sheetViews>
  <sheetFormatPr defaultColWidth="14.42578125" defaultRowHeight="12.75" x14ac:dyDescent="0.2"/>
  <cols>
    <col min="1" max="1" width="9.42578125" style="3" customWidth="1"/>
    <col min="2" max="2" width="34.5703125" style="3" customWidth="1"/>
    <col min="3" max="3" width="11.140625" style="3" customWidth="1"/>
    <col min="4" max="4" width="2.85546875" style="3" bestFit="1" customWidth="1"/>
    <col min="5" max="5" width="19.7109375" style="9" customWidth="1"/>
    <col min="6" max="6" width="18.7109375" style="3" customWidth="1"/>
    <col min="7" max="7" width="15" style="5" customWidth="1"/>
    <col min="8" max="8" width="14.140625" style="5" customWidth="1"/>
    <col min="9" max="25" width="8.7109375" style="3" customWidth="1"/>
    <col min="26" max="16384" width="14.42578125" style="3"/>
  </cols>
  <sheetData>
    <row r="1" spans="1:8" ht="21" x14ac:dyDescent="0.35">
      <c r="A1" s="54" t="s">
        <v>23</v>
      </c>
      <c r="B1" s="2"/>
      <c r="C1" s="4"/>
      <c r="D1" s="4"/>
    </row>
    <row r="2" spans="1:8" x14ac:dyDescent="0.2">
      <c r="A2" s="2"/>
      <c r="C2" s="4"/>
      <c r="D2" s="4"/>
    </row>
    <row r="3" spans="1:8" x14ac:dyDescent="0.2">
      <c r="A3" s="1"/>
      <c r="B3" s="6" t="s">
        <v>3</v>
      </c>
    </row>
    <row r="4" spans="1:8" ht="13.5" thickBot="1" x14ac:dyDescent="0.25">
      <c r="A4" s="10"/>
      <c r="B4" s="7"/>
      <c r="C4" s="7"/>
      <c r="D4" s="7"/>
      <c r="E4" s="13"/>
      <c r="F4" s="7"/>
      <c r="G4" s="8"/>
      <c r="H4" s="8"/>
    </row>
    <row r="5" spans="1:8" s="9" customFormat="1" ht="60.75" thickBot="1" x14ac:dyDescent="0.25">
      <c r="A5" s="17" t="s">
        <v>1</v>
      </c>
      <c r="B5" s="18" t="s">
        <v>2</v>
      </c>
      <c r="C5" s="19" t="s">
        <v>10</v>
      </c>
      <c r="D5" s="19" t="s">
        <v>11</v>
      </c>
      <c r="E5" s="18" t="s">
        <v>0</v>
      </c>
      <c r="F5" s="19" t="s">
        <v>54</v>
      </c>
      <c r="G5" s="116" t="s">
        <v>9</v>
      </c>
      <c r="H5" s="117" t="s">
        <v>22</v>
      </c>
    </row>
    <row r="6" spans="1:8" s="9" customFormat="1" ht="15" customHeight="1" x14ac:dyDescent="0.2">
      <c r="A6" s="71" t="s">
        <v>24</v>
      </c>
      <c r="B6" s="59" t="s">
        <v>12</v>
      </c>
      <c r="C6" s="40"/>
      <c r="D6" s="41">
        <v>1</v>
      </c>
      <c r="E6" s="39"/>
      <c r="F6" s="39"/>
      <c r="G6" s="118">
        <f>600000</f>
        <v>600000</v>
      </c>
      <c r="H6" s="119">
        <v>0</v>
      </c>
    </row>
    <row r="7" spans="1:8" s="9" customFormat="1" ht="126" customHeight="1" x14ac:dyDescent="0.2">
      <c r="A7" s="72"/>
      <c r="B7" s="122" t="s">
        <v>55</v>
      </c>
      <c r="C7" s="114"/>
      <c r="D7" s="65"/>
      <c r="E7" s="47"/>
      <c r="F7" s="120"/>
      <c r="G7" s="115"/>
      <c r="H7" s="121"/>
    </row>
    <row r="8" spans="1:8" s="9" customFormat="1" ht="27" customHeight="1" x14ac:dyDescent="0.2">
      <c r="A8" s="72"/>
      <c r="B8" s="45" t="s">
        <v>26</v>
      </c>
      <c r="C8" s="68" t="s">
        <v>15</v>
      </c>
      <c r="D8" s="34"/>
      <c r="E8" s="48"/>
      <c r="F8" s="37"/>
      <c r="G8" s="55"/>
      <c r="H8" s="56"/>
    </row>
    <row r="9" spans="1:8" s="9" customFormat="1" ht="45" x14ac:dyDescent="0.2">
      <c r="A9" s="72"/>
      <c r="B9" s="45" t="s">
        <v>17</v>
      </c>
      <c r="C9" s="69"/>
      <c r="D9" s="34"/>
      <c r="E9" s="47"/>
      <c r="F9" s="37"/>
      <c r="G9" s="55"/>
      <c r="H9" s="56"/>
    </row>
    <row r="10" spans="1:8" s="9" customFormat="1" ht="15" x14ac:dyDescent="0.2">
      <c r="A10" s="72"/>
      <c r="B10" s="45" t="s">
        <v>27</v>
      </c>
      <c r="C10" s="69"/>
      <c r="D10" s="44"/>
      <c r="E10" s="37"/>
      <c r="F10" s="37"/>
      <c r="G10" s="55"/>
      <c r="H10" s="56"/>
    </row>
    <row r="11" spans="1:8" s="9" customFormat="1" ht="30" x14ac:dyDescent="0.2">
      <c r="A11" s="72"/>
      <c r="B11" s="45" t="s">
        <v>18</v>
      </c>
      <c r="C11" s="69"/>
      <c r="D11" s="34"/>
      <c r="E11" s="37"/>
      <c r="F11" s="37"/>
      <c r="G11" s="55"/>
      <c r="H11" s="56"/>
    </row>
    <row r="12" spans="1:8" s="9" customFormat="1" ht="30" x14ac:dyDescent="0.2">
      <c r="A12" s="72"/>
      <c r="B12" s="45" t="s">
        <v>19</v>
      </c>
      <c r="C12" s="69"/>
      <c r="D12" s="34"/>
      <c r="E12" s="47"/>
      <c r="F12" s="37"/>
      <c r="G12" s="55"/>
      <c r="H12" s="56"/>
    </row>
    <row r="13" spans="1:8" s="9" customFormat="1" ht="30" x14ac:dyDescent="0.2">
      <c r="A13" s="72"/>
      <c r="B13" s="45" t="s">
        <v>20</v>
      </c>
      <c r="C13" s="69"/>
      <c r="D13" s="34"/>
      <c r="E13" s="37"/>
      <c r="F13" s="37"/>
      <c r="G13" s="55"/>
      <c r="H13" s="56"/>
    </row>
    <row r="14" spans="1:8" s="9" customFormat="1" ht="17.25" x14ac:dyDescent="0.2">
      <c r="A14" s="72"/>
      <c r="B14" s="45" t="s">
        <v>52</v>
      </c>
      <c r="C14" s="69"/>
      <c r="D14" s="34"/>
      <c r="E14" s="47"/>
      <c r="F14" s="37"/>
      <c r="G14" s="55"/>
      <c r="H14" s="56"/>
    </row>
    <row r="15" spans="1:8" s="9" customFormat="1" ht="15.75" thickBot="1" x14ac:dyDescent="0.25">
      <c r="A15" s="73"/>
      <c r="B15" s="46" t="s">
        <v>51</v>
      </c>
      <c r="C15" s="70"/>
      <c r="D15" s="35"/>
      <c r="E15" s="53"/>
      <c r="F15" s="38"/>
      <c r="G15" s="57"/>
      <c r="H15" s="58"/>
    </row>
    <row r="16" spans="1:8" ht="15.75" thickTop="1" x14ac:dyDescent="0.25">
      <c r="A16" s="113" t="s">
        <v>14</v>
      </c>
      <c r="B16" s="20" t="s">
        <v>12</v>
      </c>
      <c r="C16" s="33"/>
      <c r="D16" s="36">
        <v>1</v>
      </c>
      <c r="E16" s="21"/>
      <c r="F16" s="22"/>
      <c r="G16" s="42">
        <f>46275</f>
        <v>46275</v>
      </c>
      <c r="H16" s="23">
        <v>0</v>
      </c>
    </row>
    <row r="17" spans="1:8" ht="28.5" customHeight="1" x14ac:dyDescent="0.25">
      <c r="A17" s="113"/>
      <c r="B17" s="12" t="s">
        <v>28</v>
      </c>
      <c r="C17" s="107" t="s">
        <v>16</v>
      </c>
      <c r="D17" s="110"/>
      <c r="E17" s="24"/>
      <c r="F17" s="66"/>
      <c r="G17" s="97"/>
      <c r="H17" s="98"/>
    </row>
    <row r="18" spans="1:8" ht="15" x14ac:dyDescent="0.25">
      <c r="A18" s="113"/>
      <c r="B18" s="11" t="s">
        <v>29</v>
      </c>
      <c r="C18" s="108"/>
      <c r="D18" s="111"/>
      <c r="E18" s="24"/>
      <c r="F18" s="67"/>
      <c r="G18" s="99"/>
      <c r="H18" s="100"/>
    </row>
    <row r="19" spans="1:8" ht="30" x14ac:dyDescent="0.25">
      <c r="A19" s="113"/>
      <c r="B19" s="62" t="s">
        <v>30</v>
      </c>
      <c r="C19" s="108"/>
      <c r="D19" s="111"/>
      <c r="E19" s="24"/>
      <c r="F19" s="67"/>
      <c r="G19" s="99"/>
      <c r="H19" s="100"/>
    </row>
    <row r="20" spans="1:8" ht="30" x14ac:dyDescent="0.25">
      <c r="A20" s="113"/>
      <c r="B20" s="12" t="s">
        <v>31</v>
      </c>
      <c r="C20" s="108"/>
      <c r="D20" s="111"/>
      <c r="E20" s="24"/>
      <c r="F20" s="67"/>
      <c r="G20" s="99"/>
      <c r="H20" s="100"/>
    </row>
    <row r="21" spans="1:8" ht="45" x14ac:dyDescent="0.25">
      <c r="A21" s="113"/>
      <c r="B21" s="62" t="s">
        <v>32</v>
      </c>
      <c r="C21" s="108"/>
      <c r="D21" s="111"/>
      <c r="E21" s="24"/>
      <c r="F21" s="67"/>
      <c r="G21" s="99"/>
      <c r="H21" s="100"/>
    </row>
    <row r="22" spans="1:8" ht="15" x14ac:dyDescent="0.25">
      <c r="A22" s="113"/>
      <c r="B22" s="12" t="s">
        <v>33</v>
      </c>
      <c r="C22" s="108"/>
      <c r="D22" s="111"/>
      <c r="E22" s="24"/>
      <c r="F22" s="67"/>
      <c r="G22" s="99"/>
      <c r="H22" s="100"/>
    </row>
    <row r="23" spans="1:8" ht="15" x14ac:dyDescent="0.25">
      <c r="A23" s="113"/>
      <c r="B23" s="16" t="s">
        <v>34</v>
      </c>
      <c r="C23" s="108"/>
      <c r="D23" s="111"/>
      <c r="E23" s="24"/>
      <c r="F23" s="67"/>
      <c r="G23" s="99"/>
      <c r="H23" s="100"/>
    </row>
    <row r="24" spans="1:8" ht="15" x14ac:dyDescent="0.25">
      <c r="A24" s="113"/>
      <c r="B24" s="16" t="s">
        <v>35</v>
      </c>
      <c r="C24" s="108"/>
      <c r="D24" s="111"/>
      <c r="E24" s="24"/>
      <c r="F24" s="67"/>
      <c r="G24" s="99"/>
      <c r="H24" s="100"/>
    </row>
    <row r="25" spans="1:8" ht="15" x14ac:dyDescent="0.25">
      <c r="A25" s="113"/>
      <c r="B25" s="16" t="s">
        <v>36</v>
      </c>
      <c r="C25" s="108"/>
      <c r="D25" s="111"/>
      <c r="E25" s="24"/>
      <c r="F25" s="67"/>
      <c r="G25" s="99"/>
      <c r="H25" s="100"/>
    </row>
    <row r="26" spans="1:8" ht="15" x14ac:dyDescent="0.25">
      <c r="A26" s="113"/>
      <c r="B26" s="16" t="s">
        <v>37</v>
      </c>
      <c r="C26" s="108"/>
      <c r="D26" s="111"/>
      <c r="E26" s="24"/>
      <c r="F26" s="67"/>
      <c r="G26" s="99"/>
      <c r="H26" s="100"/>
    </row>
    <row r="27" spans="1:8" ht="15" x14ac:dyDescent="0.25">
      <c r="A27" s="113"/>
      <c r="B27" s="25" t="s">
        <v>38</v>
      </c>
      <c r="C27" s="108"/>
      <c r="D27" s="111"/>
      <c r="E27" s="24"/>
      <c r="F27" s="67"/>
      <c r="G27" s="99"/>
      <c r="H27" s="100"/>
    </row>
    <row r="28" spans="1:8" ht="15.75" thickBot="1" x14ac:dyDescent="0.3">
      <c r="A28" s="113"/>
      <c r="B28" s="26" t="s">
        <v>51</v>
      </c>
      <c r="C28" s="108"/>
      <c r="D28" s="112"/>
      <c r="E28" s="24"/>
      <c r="F28" s="67"/>
      <c r="G28" s="99"/>
      <c r="H28" s="100"/>
    </row>
    <row r="29" spans="1:8" ht="15.75" thickTop="1" x14ac:dyDescent="0.25">
      <c r="A29" s="104" t="s">
        <v>13</v>
      </c>
      <c r="B29" s="27" t="s">
        <v>12</v>
      </c>
      <c r="C29" s="108"/>
      <c r="D29" s="28">
        <v>1</v>
      </c>
      <c r="E29" s="29"/>
      <c r="F29" s="30"/>
      <c r="G29" s="43">
        <f>6925</f>
        <v>6925</v>
      </c>
      <c r="H29" s="31">
        <v>0</v>
      </c>
    </row>
    <row r="30" spans="1:8" ht="30" x14ac:dyDescent="0.25">
      <c r="A30" s="105"/>
      <c r="B30" s="12" t="s">
        <v>39</v>
      </c>
      <c r="C30" s="108"/>
      <c r="D30" s="94"/>
      <c r="E30" s="32"/>
      <c r="F30" s="91"/>
      <c r="G30" s="85"/>
      <c r="H30" s="86"/>
    </row>
    <row r="31" spans="1:8" ht="30" x14ac:dyDescent="0.25">
      <c r="A31" s="105"/>
      <c r="B31" s="12" t="s">
        <v>40</v>
      </c>
      <c r="C31" s="108"/>
      <c r="D31" s="95"/>
      <c r="E31" s="32"/>
      <c r="F31" s="92"/>
      <c r="G31" s="87"/>
      <c r="H31" s="88"/>
    </row>
    <row r="32" spans="1:8" ht="30" x14ac:dyDescent="0.25">
      <c r="A32" s="105"/>
      <c r="B32" s="62" t="s">
        <v>41</v>
      </c>
      <c r="C32" s="108"/>
      <c r="D32" s="95"/>
      <c r="E32" s="32"/>
      <c r="F32" s="92"/>
      <c r="G32" s="87"/>
      <c r="H32" s="88"/>
    </row>
    <row r="33" spans="1:8" ht="30" x14ac:dyDescent="0.25">
      <c r="A33" s="105"/>
      <c r="B33" s="12" t="s">
        <v>42</v>
      </c>
      <c r="C33" s="108"/>
      <c r="D33" s="95"/>
      <c r="E33" s="32"/>
      <c r="F33" s="92"/>
      <c r="G33" s="87"/>
      <c r="H33" s="88"/>
    </row>
    <row r="34" spans="1:8" ht="30" x14ac:dyDescent="0.25">
      <c r="A34" s="105"/>
      <c r="B34" s="62" t="s">
        <v>43</v>
      </c>
      <c r="C34" s="108"/>
      <c r="D34" s="95"/>
      <c r="E34" s="32"/>
      <c r="F34" s="92"/>
      <c r="G34" s="87"/>
      <c r="H34" s="88"/>
    </row>
    <row r="35" spans="1:8" ht="15" x14ac:dyDescent="0.25">
      <c r="A35" s="105"/>
      <c r="B35" s="16" t="s">
        <v>44</v>
      </c>
      <c r="C35" s="108"/>
      <c r="D35" s="95"/>
      <c r="E35" s="32"/>
      <c r="F35" s="92"/>
      <c r="G35" s="87"/>
      <c r="H35" s="88"/>
    </row>
    <row r="36" spans="1:8" ht="17.25" x14ac:dyDescent="0.25">
      <c r="A36" s="105"/>
      <c r="B36" s="62" t="s">
        <v>53</v>
      </c>
      <c r="C36" s="108"/>
      <c r="D36" s="95"/>
      <c r="E36" s="32"/>
      <c r="F36" s="92"/>
      <c r="G36" s="87"/>
      <c r="H36" s="88"/>
    </row>
    <row r="37" spans="1:8" ht="15" x14ac:dyDescent="0.25">
      <c r="A37" s="105"/>
      <c r="B37" s="16" t="s">
        <v>45</v>
      </c>
      <c r="C37" s="108"/>
      <c r="D37" s="95"/>
      <c r="E37" s="32"/>
      <c r="F37" s="92"/>
      <c r="G37" s="87"/>
      <c r="H37" s="88"/>
    </row>
    <row r="38" spans="1:8" ht="15" x14ac:dyDescent="0.25">
      <c r="A38" s="105"/>
      <c r="B38" s="16" t="s">
        <v>46</v>
      </c>
      <c r="C38" s="108"/>
      <c r="D38" s="95"/>
      <c r="E38" s="32"/>
      <c r="F38" s="92"/>
      <c r="G38" s="87"/>
      <c r="H38" s="88"/>
    </row>
    <row r="39" spans="1:8" ht="15" x14ac:dyDescent="0.25">
      <c r="A39" s="105"/>
      <c r="B39" s="16" t="s">
        <v>47</v>
      </c>
      <c r="C39" s="108"/>
      <c r="D39" s="95"/>
      <c r="E39" s="32"/>
      <c r="F39" s="92"/>
      <c r="G39" s="87"/>
      <c r="H39" s="88"/>
    </row>
    <row r="40" spans="1:8" ht="30" x14ac:dyDescent="0.25">
      <c r="A40" s="105"/>
      <c r="B40" s="62" t="s">
        <v>48</v>
      </c>
      <c r="C40" s="108"/>
      <c r="D40" s="95"/>
      <c r="E40" s="32"/>
      <c r="F40" s="92"/>
      <c r="G40" s="87"/>
      <c r="H40" s="88"/>
    </row>
    <row r="41" spans="1:8" ht="15" x14ac:dyDescent="0.25">
      <c r="A41" s="105"/>
      <c r="B41" s="16" t="s">
        <v>49</v>
      </c>
      <c r="C41" s="108"/>
      <c r="D41" s="95"/>
      <c r="E41" s="32"/>
      <c r="F41" s="92"/>
      <c r="G41" s="87"/>
      <c r="H41" s="88"/>
    </row>
    <row r="42" spans="1:8" ht="15" x14ac:dyDescent="0.25">
      <c r="A42" s="105"/>
      <c r="B42" s="16" t="s">
        <v>50</v>
      </c>
      <c r="C42" s="108"/>
      <c r="D42" s="95"/>
      <c r="E42" s="32"/>
      <c r="F42" s="92"/>
      <c r="G42" s="87"/>
      <c r="H42" s="88"/>
    </row>
    <row r="43" spans="1:8" ht="15.75" thickBot="1" x14ac:dyDescent="0.3">
      <c r="A43" s="106"/>
      <c r="B43" s="63" t="s">
        <v>51</v>
      </c>
      <c r="C43" s="109"/>
      <c r="D43" s="96"/>
      <c r="E43" s="64"/>
      <c r="F43" s="93"/>
      <c r="G43" s="89"/>
      <c r="H43" s="90"/>
    </row>
    <row r="44" spans="1:8" ht="15.75" thickTop="1" x14ac:dyDescent="0.25">
      <c r="A44" s="49" t="s">
        <v>4</v>
      </c>
      <c r="B44" s="50"/>
      <c r="C44" s="60">
        <f>G6+G16+G29</f>
        <v>653200</v>
      </c>
      <c r="D44" s="101" t="s">
        <v>8</v>
      </c>
      <c r="E44" s="102"/>
      <c r="F44" s="103"/>
      <c r="G44" s="74">
        <f>H6*D6+H16*D16+H29*D29</f>
        <v>0</v>
      </c>
      <c r="H44" s="75"/>
    </row>
    <row r="45" spans="1:8" ht="15.75" thickBot="1" x14ac:dyDescent="0.3">
      <c r="A45" s="51" t="s">
        <v>5</v>
      </c>
      <c r="B45" s="52"/>
      <c r="C45" s="61">
        <f>C44*1.21</f>
        <v>790372</v>
      </c>
      <c r="D45" s="82" t="s">
        <v>21</v>
      </c>
      <c r="E45" s="83"/>
      <c r="F45" s="84"/>
      <c r="G45" s="76">
        <f>SUM(G44*1.21)</f>
        <v>0</v>
      </c>
      <c r="H45" s="77"/>
    </row>
    <row r="46" spans="1:8" ht="26.25" customHeight="1" thickBot="1" x14ac:dyDescent="0.25">
      <c r="C46" s="78" t="s">
        <v>25</v>
      </c>
      <c r="D46" s="79"/>
      <c r="E46" s="79"/>
      <c r="F46" s="79"/>
      <c r="G46" s="80"/>
      <c r="H46" s="81"/>
    </row>
    <row r="47" spans="1:8" x14ac:dyDescent="0.2">
      <c r="C47" s="4"/>
      <c r="D47" s="4"/>
    </row>
    <row r="48" spans="1:8" x14ac:dyDescent="0.2">
      <c r="C48" s="4"/>
      <c r="D48" s="4"/>
    </row>
    <row r="49" spans="3:7" x14ac:dyDescent="0.2">
      <c r="C49" s="4"/>
      <c r="D49" s="4"/>
    </row>
    <row r="50" spans="3:7" x14ac:dyDescent="0.2">
      <c r="C50" s="4"/>
      <c r="D50" s="4"/>
    </row>
    <row r="51" spans="3:7" x14ac:dyDescent="0.2">
      <c r="C51" s="4"/>
      <c r="D51" s="4"/>
    </row>
    <row r="52" spans="3:7" x14ac:dyDescent="0.2">
      <c r="C52" s="4"/>
      <c r="D52" s="4"/>
    </row>
    <row r="53" spans="3:7" x14ac:dyDescent="0.2">
      <c r="C53" s="4"/>
      <c r="D53" s="4"/>
    </row>
    <row r="54" spans="3:7" x14ac:dyDescent="0.2">
      <c r="C54" s="4"/>
      <c r="D54" s="4"/>
    </row>
    <row r="55" spans="3:7" x14ac:dyDescent="0.2">
      <c r="C55" s="4"/>
      <c r="D55" s="4"/>
    </row>
    <row r="56" spans="3:7" x14ac:dyDescent="0.2">
      <c r="C56" s="4"/>
      <c r="D56" s="4"/>
    </row>
    <row r="57" spans="3:7" ht="12" customHeight="1" x14ac:dyDescent="0.2">
      <c r="C57" s="4"/>
      <c r="D57" s="4"/>
    </row>
    <row r="58" spans="3:7" x14ac:dyDescent="0.2">
      <c r="C58" s="4"/>
      <c r="D58" s="4"/>
    </row>
    <row r="59" spans="3:7" x14ac:dyDescent="0.2">
      <c r="C59" s="4"/>
      <c r="D59" s="4"/>
    </row>
    <row r="60" spans="3:7" x14ac:dyDescent="0.2">
      <c r="C60" s="4"/>
      <c r="D60" s="4"/>
    </row>
    <row r="61" spans="3:7" x14ac:dyDescent="0.2">
      <c r="C61" s="4"/>
      <c r="D61" s="4"/>
    </row>
    <row r="62" spans="3:7" x14ac:dyDescent="0.2">
      <c r="C62" s="4"/>
      <c r="D62" s="4"/>
    </row>
    <row r="63" spans="3:7" x14ac:dyDescent="0.2">
      <c r="C63" s="4"/>
      <c r="D63" s="4"/>
      <c r="G63" s="14"/>
    </row>
    <row r="64" spans="3:7" x14ac:dyDescent="0.2">
      <c r="C64" s="4"/>
      <c r="D64" s="4"/>
      <c r="G64" s="14"/>
    </row>
    <row r="65" spans="3:8" x14ac:dyDescent="0.2">
      <c r="C65" s="4"/>
      <c r="D65" s="4"/>
      <c r="G65" s="14"/>
    </row>
    <row r="66" spans="3:8" x14ac:dyDescent="0.2">
      <c r="C66" s="4"/>
      <c r="D66" s="4"/>
      <c r="G66" s="14"/>
    </row>
    <row r="67" spans="3:8" x14ac:dyDescent="0.2">
      <c r="C67" s="4"/>
      <c r="D67" s="4"/>
      <c r="G67" s="14"/>
    </row>
    <row r="68" spans="3:8" x14ac:dyDescent="0.2">
      <c r="C68" s="4"/>
      <c r="D68" s="4"/>
      <c r="G68" s="14"/>
    </row>
    <row r="69" spans="3:8" x14ac:dyDescent="0.2">
      <c r="C69" s="4"/>
      <c r="D69" s="4"/>
      <c r="G69" s="14"/>
    </row>
    <row r="70" spans="3:8" x14ac:dyDescent="0.2">
      <c r="C70" s="4"/>
      <c r="D70" s="4"/>
      <c r="G70" s="14"/>
    </row>
    <row r="71" spans="3:8" x14ac:dyDescent="0.2">
      <c r="C71" s="4"/>
      <c r="D71" s="4"/>
      <c r="F71" s="15" t="s">
        <v>6</v>
      </c>
      <c r="H71" s="3"/>
    </row>
    <row r="72" spans="3:8" x14ac:dyDescent="0.2">
      <c r="C72" s="4"/>
      <c r="D72" s="4"/>
      <c r="F72" s="15" t="s">
        <v>7</v>
      </c>
      <c r="H72" s="3"/>
    </row>
    <row r="73" spans="3:8" x14ac:dyDescent="0.2">
      <c r="C73" s="4"/>
      <c r="D73" s="4"/>
    </row>
    <row r="74" spans="3:8" x14ac:dyDescent="0.2">
      <c r="C74" s="4"/>
      <c r="D74" s="4"/>
    </row>
    <row r="75" spans="3:8" x14ac:dyDescent="0.2">
      <c r="C75" s="4"/>
      <c r="D75" s="4"/>
    </row>
    <row r="76" spans="3:8" x14ac:dyDescent="0.2">
      <c r="C76" s="4"/>
      <c r="D76" s="4"/>
    </row>
    <row r="77" spans="3:8" x14ac:dyDescent="0.2">
      <c r="C77" s="4"/>
      <c r="D77" s="4"/>
    </row>
    <row r="78" spans="3:8" x14ac:dyDescent="0.2">
      <c r="C78" s="4"/>
      <c r="D78" s="4"/>
    </row>
    <row r="79" spans="3:8" x14ac:dyDescent="0.2">
      <c r="C79" s="4"/>
      <c r="D79" s="4"/>
    </row>
    <row r="80" spans="3:8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</sheetData>
  <mergeCells count="17">
    <mergeCell ref="C46:F46"/>
    <mergeCell ref="G46:H46"/>
    <mergeCell ref="D45:F45"/>
    <mergeCell ref="G30:H43"/>
    <mergeCell ref="F30:F43"/>
    <mergeCell ref="D30:D43"/>
    <mergeCell ref="D44:F44"/>
    <mergeCell ref="C17:C43"/>
    <mergeCell ref="D17:D28"/>
    <mergeCell ref="F17:F28"/>
    <mergeCell ref="C8:C15"/>
    <mergeCell ref="A6:A15"/>
    <mergeCell ref="G44:H44"/>
    <mergeCell ref="G45:H45"/>
    <mergeCell ref="G17:H28"/>
    <mergeCell ref="A29:A43"/>
    <mergeCell ref="A16:A28"/>
  </mergeCells>
  <pageMargins left="0.23622047244094491" right="0.23622047244094491" top="0.74803149606299213" bottom="0.74803149606299213" header="0" footer="0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OJS</vt:lpstr>
      <vt:lpstr>OJS!Oblast_tisku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daskova</cp:lastModifiedBy>
  <cp:lastPrinted>2019-09-27T11:16:27Z</cp:lastPrinted>
  <dcterms:created xsi:type="dcterms:W3CDTF">2018-11-28T13:05:04Z</dcterms:created>
  <dcterms:modified xsi:type="dcterms:W3CDTF">2021-04-29T11:36:14Z</dcterms:modified>
</cp:coreProperties>
</file>