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Kancelářské potřeby" sheetId="1" r:id="rId1"/>
  </sheets>
  <definedNames/>
  <calcPr fullCalcOnLoad="1"/>
</workbook>
</file>

<file path=xl/sharedStrings.xml><?xml version="1.0" encoding="utf-8"?>
<sst xmlns="http://schemas.openxmlformats.org/spreadsheetml/2006/main" count="439" uniqueCount="226">
  <si>
    <t>ks</t>
  </si>
  <si>
    <t>č.</t>
  </si>
  <si>
    <t>název</t>
  </si>
  <si>
    <t>popis</t>
  </si>
  <si>
    <t>měrná jednotka</t>
  </si>
  <si>
    <t>sada</t>
  </si>
  <si>
    <t>počet</t>
  </si>
  <si>
    <t>balení</t>
  </si>
  <si>
    <t>bal</t>
  </si>
  <si>
    <t>Lepící páska</t>
  </si>
  <si>
    <t>Pravítko</t>
  </si>
  <si>
    <t>Popisovač</t>
  </si>
  <si>
    <t>Baterie AAA</t>
  </si>
  <si>
    <t>Korekční strojek</t>
  </si>
  <si>
    <t>Baterie AA</t>
  </si>
  <si>
    <t>Mapa 3 klopy</t>
  </si>
  <si>
    <t>Baterie 9V</t>
  </si>
  <si>
    <t>Motouz</t>
  </si>
  <si>
    <t>Gelový roller</t>
  </si>
  <si>
    <t>Jednorázový suchý korekční strojek, ergonomický tvar, nezanechává stopy, neloupe se, možnost přepsání opraveného textu, šířka pásky: 4,2 mm, návin: 15 m.</t>
  </si>
  <si>
    <t>ks </t>
  </si>
  <si>
    <t>Spony dopisní</t>
  </si>
  <si>
    <t xml:space="preserve">Pákový pořadač </t>
  </si>
  <si>
    <t>Pákový pořadač</t>
  </si>
  <si>
    <t>Kniha došlé pošty</t>
  </si>
  <si>
    <t>formát A4, tvrdá vazba, číslované řádky, 100 listů, barva listů bílá</t>
  </si>
  <si>
    <t>Kancelářský papír</t>
  </si>
  <si>
    <t>Bloček</t>
  </si>
  <si>
    <t>uchazeč splňuje ANO/NE</t>
  </si>
  <si>
    <t>Archivační krabice</t>
  </si>
  <si>
    <t>Zakládací obal U</t>
  </si>
  <si>
    <t>materiál plast, barva transparentní, délka 30 cm</t>
  </si>
  <si>
    <t xml:space="preserve">A4 závěsný hladký, polypropylen s hladkým povrchem, otevřené shora, zpevněná multiperforace pro zakládání do pořadačů, síla mat. 50 mic </t>
  </si>
  <si>
    <t>multifunkční papír A4, 100 g, se zvýšenou bělostí pro použití ve všech kopírovacích strojích, laserových a inkoustových tiskárnách. 1 balení = 5 x 500 listů.</t>
  </si>
  <si>
    <t>Sešit</t>
  </si>
  <si>
    <t>A4, gramáž min. 60 g/m2, počet listů 40, listy linkované, papír bezdřevý.</t>
  </si>
  <si>
    <t>Propustky</t>
  </si>
  <si>
    <t>formát A7, nepropisovací, 100 listů</t>
  </si>
  <si>
    <t>Gelová podložka</t>
  </si>
  <si>
    <t>pod myš, přilnavý spodní povrch, barva  modrá - průhledná, 220 x 5 x 250 mm (výška podložky pod zápěstí 25mm), např. SECOMP Podložka ergo</t>
  </si>
  <si>
    <t>A4, šířka hřbetu 80 mm, na hřbetě otvor pro manipulaci, hřbetní kapsa s vyměnitelnou etiketou, uzavírací mechanismus, kovové ochranné lišty, celoplastové provedení, potaženo odolnou a omyvatelnou  polypropylenovou fólií z obou stran, barva černá</t>
  </si>
  <si>
    <t xml:space="preserve">xerografický papír standardní kvality, vhodný pro každodenní kopírování a černobílý tisk v základní kvalitě. Formát A4, 80 g, barva bílá, CIE bělost 153. 1 balení = 5 x 500 listů </t>
  </si>
  <si>
    <t xml:space="preserve">Obálka dopisní </t>
  </si>
  <si>
    <t>typ: 6LR61 (9V), druh: alkalická, napětí: 9V.</t>
  </si>
  <si>
    <t xml:space="preserve">Lepicí páska </t>
  </si>
  <si>
    <t>xerografický papír nejvyšší kvality, vhodný pro plnobarevný tisk a kopírování, formát A4, 80 g, barva bílá, CIE bělost 166, 1 balení = 5 x 500 listů</t>
  </si>
  <si>
    <t>xerografický papír nejvyšší kvality, vhodný pro plnobarevný tisk a kopírování, formát A3, 80 g, barva bílá, CIE bělost 166, 1 balení = 500 listů</t>
  </si>
  <si>
    <t>Fólie</t>
  </si>
  <si>
    <t>na bílé tabule a flipcharty, sada 4 barvy, šíře stopy 1-2 mm, např. Schneider Maxx</t>
  </si>
  <si>
    <t>Magnetická stěrka</t>
  </si>
  <si>
    <t>Magnety</t>
  </si>
  <si>
    <t>Samolepící etikety</t>
  </si>
  <si>
    <t>samolepící bez odvíječe, vysoká přilnavost,  barva: transparentní, šíře: 19 mm, návin: 10 m.</t>
  </si>
  <si>
    <t>tvar: oblý, materiál: kvalitní drát s pozinkovanou povrchovou úpravou, která zabraňuje ušpinění papíru, velikost: 32 mm, baleno po 100 ks spon</t>
  </si>
  <si>
    <t>na bílé tabule s výměnným filcem, rozměry cca 15 x 3,5 x 5,5 cm</t>
  </si>
  <si>
    <t>typ: LR03 (AAA), druh: alkalická, napětí: 1,5V</t>
  </si>
  <si>
    <t>Baterie knoflíková</t>
  </si>
  <si>
    <t>typ CR2032, alkalická, litiová, napětí 3V</t>
  </si>
  <si>
    <t>bloček samolepící 76 x 76 mm, mix barev(růžová, žlutá, zelená, oranžová), balení 4x100 listů</t>
  </si>
  <si>
    <t>Rozešívačka</t>
  </si>
  <si>
    <t>spon ze sešívačky</t>
  </si>
  <si>
    <t>přírodní potravinářský, 100 g, 50 m</t>
  </si>
  <si>
    <t>Celkem</t>
  </si>
  <si>
    <t xml:space="preserve">modrý značkovač na textil, ERGO držení, světlostálý, nevypratelný, válcový hrot šíře stopy 1,8 mm </t>
  </si>
  <si>
    <t>Obálka s doručenkou</t>
  </si>
  <si>
    <t>s červeným pruhem podle zákoníku práce, 162 x 217 mm, platná od 31.7.2020, s uložením do 15 dní</t>
  </si>
  <si>
    <t>21100186            ÚŘ</t>
  </si>
  <si>
    <t>Úložný box</t>
  </si>
  <si>
    <t xml:space="preserve">pro uložení tiskopisů A4, skladování ve vertikální i horizontální poloze, kruhový úchyt a popisné pole na čelní straně, uzavření boční zásuvnou klopou, hnědý recyklovaný karton, vnitřní délka a šířka 340 x 297 mm, např. esar100s </t>
  </si>
  <si>
    <t>na pořadače a šanony, s klopovým víkem, výsekové úchyty, odolná a zatížitelná, pevná konstrukce s dvojitými stěnami, vyrobeno z hnědé recyklované lepenky, vnitřní délka x šířka x výška 516 x 348 x 305 mm</t>
  </si>
  <si>
    <t>B4, s krycím páskem, bez okénka, rozměr (v x š): 353 x 250 mm, vkládání na kratší straně, bílý min. 100 g/m2 ofsetový papír</t>
  </si>
  <si>
    <t>C4, s krycím páskem, bez okénka, rozměr (v x š): 324 x 229 mm, vkládání na kratší straně, materiál: bílý min. 90 g/m2 ofsetový papír</t>
  </si>
  <si>
    <t>21100190           THS</t>
  </si>
  <si>
    <t>21100173              THS</t>
  </si>
  <si>
    <t>náhradní filc</t>
  </si>
  <si>
    <t>21100172            ÚŘ</t>
  </si>
  <si>
    <t>Závěsné desky kartotékové</t>
  </si>
  <si>
    <t>papírové desky A4 s posuvným plastovým vyměnitelným rozlišovačem s vyměnitelným štítkem, V-dno, bez rychlovazače, barvažlutá, např. Leitz Alpha</t>
  </si>
  <si>
    <t>21100171           ÚŘ</t>
  </si>
  <si>
    <t>typ: LR6 (AA), druh: alkalická, napětí: 1,5V</t>
  </si>
  <si>
    <t>21100130          OU-JČ</t>
  </si>
  <si>
    <t>21100196       ONF</t>
  </si>
  <si>
    <t>21100195            ONF</t>
  </si>
  <si>
    <t>odkládací mapa A4, 3 klopy, materiál eko karton, 200g, barva modrá</t>
  </si>
  <si>
    <t>odkládací mapa A4, 3 klopy, materiál eko karton, 200g, barva žlutá</t>
  </si>
  <si>
    <t>odkládací mapa A4, 3 klopy, materiál eko karton, 200g, barva růžová</t>
  </si>
  <si>
    <t>odkládací mapa A4, 3 klopy, materiál eko karton, 200g, barva fialová</t>
  </si>
  <si>
    <t>odkládací mapa A4, 3 klopy, materiál eko karton, 200g, barva zelená</t>
  </si>
  <si>
    <t>odkládací mapa A4, 3 klopy, materiál eko karton, 200g, barva červená</t>
  </si>
  <si>
    <t>21100152          OU-JČ</t>
  </si>
  <si>
    <t>A4, matná, průsvitná, bez podkladu, 135g/m2, pro Laserový tisk, např. R1060.1123C, balení 20 listů</t>
  </si>
  <si>
    <t>21100159              OU</t>
  </si>
  <si>
    <t>A4 závěsný hladký, s kapacitou cca. 30 listů, extra pevný, zpevněná multiperforace pro zakládání do pořadačů,vnitřní rozměr 213 x 307 mm, síla mat. 150 mic.</t>
  </si>
  <si>
    <t>A4 závěsný hladký, polypropylen s hladkým povrchem, extra široký, vnitřní rozměr 220 x 300 mm, otevřené shora, zpevněná multiperforace pro zakládání do pořadačů, síla mat. 110 mic</t>
  </si>
  <si>
    <t>s rozšířenou kapacitou, bez chlopně, barva čirá, rozměry 23,6 x 31,0 cm, tloušťka materiálu 170 mikronů, kapacita až 150 listů, otevřené spodní rohy kapes proti ohybu a zničení, zpevněná europerforace, materiál PVC, formát A4, povrch hladký, balení 5 ks</t>
  </si>
  <si>
    <t>21100206                ÚŘ</t>
  </si>
  <si>
    <t>Popisovač, k popisu neporézních povrchů (film, fólie, kov, plast, pryž, sklo, porcelán), odolává vodě a otěru, ergonomický úchop, s víčkem, šíře stopy: 0,3 mm hrot: jemný plastový, náplň: inkoust na vodní bázi, barva náplně: červená</t>
  </si>
  <si>
    <t>Popisovač, k popisu neporézních povrchů (film, fólie, kov, plast, pryž, sklo, porcelán), odolává vodě a otěru, ergonomický úchop, s víčkem, šíře stopy: 0,3 mm hrot: jemný plastový, náplň: inkoust na vodní bázi, barva náplně: zelená</t>
  </si>
  <si>
    <t>Popisovač, k popisu neporézních povrchů (film, fólie, kov, plast, pryž, sklo, porcelán), odolává vodě a otěru, ergonomický úchop, s víčkem, šíře stopy: 0,3 mm hrot: jemný plastový, náplň:inkoust na vodní bázi, barva náplně: černá</t>
  </si>
  <si>
    <t>Záznamník</t>
  </si>
  <si>
    <t>Náhradní vložka</t>
  </si>
  <si>
    <t xml:space="preserve">A5, boční kroužkový, vložka linkované listy, desky plastové, barva černá, </t>
  </si>
  <si>
    <t>pro záznamník A5, linkované listy, pro boční kroužkovou vazbu</t>
  </si>
  <si>
    <t xml:space="preserve">na bílé tabule a flipcharty, viditelný stav náplně,  šíře stopy 2,3 mm, barva černá </t>
  </si>
  <si>
    <t>na bílé tabule a flipcharty, viditelný stav náplně,  šíře stopy 2,3 mm, barva červená</t>
  </si>
  <si>
    <t xml:space="preserve">na bílé tabule a flipcharty, viditelný stav náplně,  šíře stopy 2,3 mm, barva modrá </t>
  </si>
  <si>
    <t>na bílé tabule a flipcharty, viditelný stav náplně,  šíře stopy 2,3 mm, barva zelená</t>
  </si>
  <si>
    <t xml:space="preserve">stříbrný permanent, na porézní povrchy, ERGO držení, odolný vodě a otěru, šíře stopy 1 mm </t>
  </si>
  <si>
    <t xml:space="preserve">stříbrný permanent, na porézní povrchy, ERGO držení, odolný vodě a otěru, šíře stopy 1,5 - 3 mm </t>
  </si>
  <si>
    <t xml:space="preserve">zlatý permanent, na porézní povrchy, ERGO držení, odolný vodě a otěru, šíře stopy 1 mm </t>
  </si>
  <si>
    <t xml:space="preserve">zlatý permanent, na porézní povrchy, ERGO držení, odolný vodě a otěru, šíře stopy 1,5 - 3 mm </t>
  </si>
  <si>
    <t xml:space="preserve">security permanent, k označení cenných předmětů, ERGO držení, odolný vodě a otěru, viditelný pouze pod UV lampou, šíře stopy 0,6 - 1 mm, včetně lampičky </t>
  </si>
  <si>
    <t xml:space="preserve">zelený značkovač na textil, ERGO držení, světlostálý, nevypratelný, válcový hrot šíře stopy 1,8 mm </t>
  </si>
  <si>
    <t>k popisu CD/DVD/BD disků, ergonomický úchop, s víčkem, šíře stopy: 1 mm, hrot: válcový, náplň: permanentní inkoust na alkoholové bázi (smývatelný lihem), barva náplně: černá, červená, modrá a zelená, sada 4 barev</t>
  </si>
  <si>
    <t xml:space="preserve">černý značkovač na textil, ERGO držení, světlostálý, nevypratelný, válcový hrot šíře stopy 0,6 - 0,8 mm </t>
  </si>
  <si>
    <t>na tužky, černý, drátěný, průměr 80 mm, výška 100 mm</t>
  </si>
  <si>
    <t>Zásuvkový box</t>
  </si>
  <si>
    <t>Stojan na dopisy</t>
  </si>
  <si>
    <t>drátěný, 3 x drátěná kapsa, barva černá</t>
  </si>
  <si>
    <t>stojan s uchem, 3 x drátěná zásuvka A4, barva černá</t>
  </si>
  <si>
    <t>Lupa</t>
  </si>
  <si>
    <t>kovová obruba s držátkem, průměr 90 mm</t>
  </si>
  <si>
    <t xml:space="preserve">barva bílá; 68 g/m2, rozměr 70,0 x 36,0 mm, pravoúhlé provedení, laserový i inkoustový tisk, počet etiket na listu 24, balení 100 lisů </t>
  </si>
  <si>
    <t xml:space="preserve">barva bílá; 68 g/m2, rozměr 67,0 x 34,0 mm, oblé provedení, počet etiket na archu 18, balení 6 lisů </t>
  </si>
  <si>
    <t>barva signální zelená, rozměr 26,0 x 16,0 mm, oblé provedení, kotouč pro použití do štítkovacích kleští</t>
  </si>
  <si>
    <t>Hřbetní štítek</t>
  </si>
  <si>
    <t>samolepící, pro pořadače s hřbetní kapsou i bez, rozměr 200 x 35 mm</t>
  </si>
  <si>
    <t>Fotopapír</t>
  </si>
  <si>
    <t>lesklý, A4, 200 g, balení 100 listů, např. HP Q2510A</t>
  </si>
  <si>
    <t>tělo plastové, stiskací mechanismus, pogumovaný úchop, s klipem, náplň: gelový inkoust, náplň vyměnitelná, barva náplně: oranžová, šíře stopy: 0,3 - 0,4 mm, např. roller 2605-706 Pilot G-2</t>
  </si>
  <si>
    <t>B4, s krycím páskem, bez okénka, rozměr (v x š): 353 x 250 mm, vkládání na kratší straně, bílý min. 100 g/m2 recyklovaný papír</t>
  </si>
  <si>
    <t>B4, křížové dno, s krycím páskem, bez okénka, rozměr (v x š x š dna) 353 x 250 x 40 mm, vkládání na kratší straně, bělený sulfát min. 90 g/m2</t>
  </si>
  <si>
    <t>21100138           ONF</t>
  </si>
  <si>
    <t>21100214               OU-JČ</t>
  </si>
  <si>
    <t>barva zelená, kulaté, průměr 20 mm, balení 100 etiket na kotouči</t>
  </si>
  <si>
    <t>Čistící prostředky na různé povrchy</t>
  </si>
  <si>
    <t>čistící krém odstraňující běžné nečistoty a mastnotu, 500 ml, např. Cif Cream</t>
  </si>
  <si>
    <t>21100184              THS</t>
  </si>
  <si>
    <t>Universální čistič</t>
  </si>
  <si>
    <t>univerzální citronový čistič, 1000 ml, např. Mr. Proper Profesionál Lemon</t>
  </si>
  <si>
    <t>Koupelnový čistič</t>
  </si>
  <si>
    <t xml:space="preserve">ve spreji, 750 ml, např. CIF Professional Pro Formula 2 in 1 </t>
  </si>
  <si>
    <t>Čistič na znečištěné plochy</t>
  </si>
  <si>
    <t>čistič na velmi znečištěné plochy, umyvadla, WC, obkládačky, spolehlivě odstraní rez, vodní kámen a jiné usazeniny, 750 ml, např. Pulirapid na vápenaté usazeniny</t>
  </si>
  <si>
    <t>ve spreji, 750 ml, např. CIF koupelna Ultrafast</t>
  </si>
  <si>
    <t>Mycí prostředek na nádobí</t>
  </si>
  <si>
    <t xml:space="preserve">prostředek na mytí nádobí, koncentrovaný, 900 ml, např. Jar Citron </t>
  </si>
  <si>
    <t>Houbičky  na mytí nádobí</t>
  </si>
  <si>
    <t>houbičky  na mytí nádobí, s abrazivní vrstvou, velikost 90 x 70 mm,  bal. á 10 ks</t>
  </si>
  <si>
    <t>Pytle na odpadky</t>
  </si>
  <si>
    <t>role</t>
  </si>
  <si>
    <t>čistič na velmi znečištěné plochy, umyvadla, WC, obkládačky, spolehlivě odstraní rez, vodní kámen a jiné usazeniny, 500 ml, např. Fixinela Classic</t>
  </si>
  <si>
    <t>Ochrana rukou</t>
  </si>
  <si>
    <t>krém na ruce výživný, ochranný, pro všechny typy pleti, 100 ml, např. Indulona měsíčková</t>
  </si>
  <si>
    <t>Prostředky na okna</t>
  </si>
  <si>
    <t>tekutý čistící prostředky na sklo s rozprašovačem, 750ml, např. Cif Professional</t>
  </si>
  <si>
    <t>tekutý čistící prostředky na sklo, 5000ml, např. Cif Professional</t>
  </si>
  <si>
    <t>Trychtýř</t>
  </si>
  <si>
    <t>plastový, délka výlevky cca 5 cm, průměr výlevky cca 1,5 cm, kapacita 0,7 l</t>
  </si>
  <si>
    <t xml:space="preserve">Stěrka </t>
  </si>
  <si>
    <t>na okna, plastová rukojeť, kovová lišta s gumou, délka 25 cm, např. Spontex</t>
  </si>
  <si>
    <t>Dávkovač</t>
  </si>
  <si>
    <t>na tekuté mýdlo, závěsný, objem 300 ml, bílý, např. Aqualine</t>
  </si>
  <si>
    <t>20100718              THS</t>
  </si>
  <si>
    <t>Tablety</t>
  </si>
  <si>
    <t xml:space="preserve">čistící pro kávovary, např. Krups  XS 3000 </t>
  </si>
  <si>
    <t>21100135                 THS</t>
  </si>
  <si>
    <t>Mop</t>
  </si>
  <si>
    <t xml:space="preserve">návlek k mopu Flipper, mikrovlákno, délka 40 cm </t>
  </si>
  <si>
    <t>21100143             OJS</t>
  </si>
  <si>
    <t>Mycí prostředek na WC</t>
  </si>
  <si>
    <t>WC gel - čistí, předchází usazování vodního kamene, desinfikuje, zajišťuje vůni, 750 ml, např.  Domestos</t>
  </si>
  <si>
    <t>21100154            OJS</t>
  </si>
  <si>
    <t>Prostředky na různé povrchy</t>
  </si>
  <si>
    <t>tekutý čistící a desinfekční přípravek, sloužící k desinfekci vody a povrchů, univers. použití pro desinfekci podlah, koupelen, WC, kuchyní atd., 1000 ml, např.  AJAX citron</t>
  </si>
  <si>
    <t>čistící prostředek na sklo s rozprašovačem, 500 ml, např. Clin</t>
  </si>
  <si>
    <t>Tekuté mýdlo</t>
  </si>
  <si>
    <t>tekuté mýdlo husté konzistence, desinfekční, ošetřující, dodáváno v kanystru o objemu 5 L</t>
  </si>
  <si>
    <t>mýdlo tekuté, nádoba s pumpičkou, 250-300 ml, antibakteriální, Sanytol</t>
  </si>
  <si>
    <t>Hadřík</t>
  </si>
  <si>
    <t>Utěrka</t>
  </si>
  <si>
    <t>houbičky s abrazivní plochou na mytí nádobí 47 x 78 x 23 mm, balení 10 ks</t>
  </si>
  <si>
    <t>Rukavice</t>
  </si>
  <si>
    <t xml:space="preserve">úklidové rukavice gumové, velikost M                          </t>
  </si>
  <si>
    <t>pár</t>
  </si>
  <si>
    <t>prostředek proti prachu(kov, sklo, dřevo, elktronika) 250 ml, např. Pronto multi</t>
  </si>
  <si>
    <t>Koš odpadkový</t>
  </si>
  <si>
    <t>Toaletní papír</t>
  </si>
  <si>
    <t>Papírové kapesníky</t>
  </si>
  <si>
    <t>Hadr na podlahu</t>
  </si>
  <si>
    <t>zemovka - tkaný hadr na podlahu, rozměr min. 50 x 60 cm</t>
  </si>
  <si>
    <t>takto podbarvená pole dodavatel vyplní</t>
  </si>
  <si>
    <t>Příloha ke Kupní smlouvě - Technická specifikace k VZ "Kancelářské potřeby a drogerie pro ÚJF 02/21"</t>
  </si>
  <si>
    <t>Zadavatel stanovuje tyto minimální požadavky:</t>
  </si>
  <si>
    <t>Předpokládaná hodnota</t>
  </si>
  <si>
    <t>Nabídková cena</t>
  </si>
  <si>
    <t>za jednotku bez DPH</t>
  </si>
  <si>
    <t>celkem bez DPH</t>
  </si>
  <si>
    <t>číslo objednávky ÚJF</t>
  </si>
  <si>
    <t>Papírové ručníky</t>
  </si>
  <si>
    <t>krabice</t>
  </si>
  <si>
    <t>21100184      THS</t>
  </si>
  <si>
    <t>Cena celkem bez DPH</t>
  </si>
  <si>
    <t>Cena celkem s DPH</t>
  </si>
  <si>
    <t>podpis oprávněné osoby</t>
  </si>
  <si>
    <t>Faktura č. 1</t>
  </si>
  <si>
    <t>Faktura č. 2</t>
  </si>
  <si>
    <t>Faktura č. 3</t>
  </si>
  <si>
    <t>21100220               ODZ - GAČR</t>
  </si>
  <si>
    <t>na magnetickou tabuli, magnety v barevném plastu, průměr 20-30 mm, např. černé</t>
  </si>
  <si>
    <t>A4, šířka hřbetu 75 mm, na hřbetě otvor pro manipulaci, hřbetní kapsa s vyměnitelnou etiketou, uzavírací mechanismus, kovové ochranné lišty, celoplastové provedení, potaženo odolnou a omyvatelnou  polypropylenovou fólií z obou stran, barva např. modrá</t>
  </si>
  <si>
    <t>oboustranná lepicí páska s vysokou přilnavostí a pevností, vyztužená textilní mřížkou,  tloušťka 115 mic,  šíře: 50 mm, návin: min. 5 m.</t>
  </si>
  <si>
    <t>oboustranná lepicí páska s vysokou přilnavostí a pevností, šíře: 50 mm, návin: min. 5 m</t>
  </si>
  <si>
    <t>oboustranná lepicí páska s vysokou přilnavostí a pevností, šíře: 25 mm, návin: min. 10 m</t>
  </si>
  <si>
    <t>oboustranná samolepící s vysokou přilnavostí, s odvíječem, barva transparentní, šíře: 12 mm, návin: min. 6,3 m</t>
  </si>
  <si>
    <t>Stojánek</t>
  </si>
  <si>
    <t>sáčky do odpadkových košů, objem 60 l, velikost 60 x 80 cm, 10 ks v roli,  barva nejlépe černá, nezatahovací Extra silné</t>
  </si>
  <si>
    <t>sáčky do odpadkových košů HDPE - objem 20 l, velikost 40-50 x 40-50 cm, nezatahovací, extra pevné, barva nejlépe černá, 30 ks v roli</t>
  </si>
  <si>
    <t>sáčky do odpadkových košů LDPE - objem 120 l, velikost 70 x 100 cm, nezatahovací, 40 mic, barva nejlépe černá, 25 ks v roli</t>
  </si>
  <si>
    <t>2vrstvý, návin min. 18 m, provedení celuloza, malé role min. 160 útržků, bílý, balení obsahuje min. 48 ks, např. Forest XXL bílý 2-vrstvý 48 ks</t>
  </si>
  <si>
    <t xml:space="preserve">papírové kapesníky 2vrstvé, bílé, balení = krabice min. 200 kusů kapesníků </t>
  </si>
  <si>
    <t>textilní, 100% bavlna, cca 50 x 70 cm, balení 10 ks, např. Stripes zelená</t>
  </si>
  <si>
    <t>kancelářský, plastový s držadly, kapacita 16 l,  průměr cca 315 mm, výška 330 mm, např. Durable Trend</t>
  </si>
  <si>
    <t>mikrovlákno-švédská utěrka, cca 30 x 30 cm</t>
  </si>
  <si>
    <t>papírový ručník skládaný do zásobníků, jednotlivé listy bílé dvouvrstvé, ZZ uspořádání, vysoká kvalita, celulóza  krabice min. 3000 ks</t>
  </si>
  <si>
    <t>víceúčelová, vysoká sací schopnost, cca 34 x 38 cm Home Line, balení 5 kusů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</si>
</sst>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0\ _K_č"/>
    <numFmt numFmtId="174" formatCode="#,##0.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62"/>
      <name val="Calibri"/>
      <family val="2"/>
    </font>
    <font>
      <b/>
      <sz val="9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4" tint="-0.4999699890613556"/>
      <name val="Calibri"/>
      <family val="2"/>
    </font>
    <font>
      <b/>
      <sz val="9"/>
      <color theme="4" tint="-0.4999699890613556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170" fontId="45" fillId="0" borderId="10" xfId="0" applyNumberFormat="1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170" fontId="45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170" fontId="45" fillId="0" borderId="15" xfId="0" applyNumberFormat="1" applyFont="1" applyBorder="1" applyAlignment="1">
      <alignment horizontal="center" vertical="center" wrapText="1"/>
    </xf>
    <xf numFmtId="170" fontId="45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70" fontId="45" fillId="0" borderId="17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170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45" fillId="0" borderId="22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0" fontId="3" fillId="33" borderId="10" xfId="58" applyFont="1" applyFill="1" applyBorder="1" applyAlignment="1">
      <alignment horizontal="center" vertical="center" wrapText="1"/>
    </xf>
    <xf numFmtId="169" fontId="45" fillId="0" borderId="10" xfId="0" applyNumberFormat="1" applyFont="1" applyBorder="1" applyAlignment="1">
      <alignment horizontal="center" vertical="center" wrapText="1"/>
    </xf>
    <xf numFmtId="0" fontId="3" fillId="0" borderId="0" xfId="46" applyFont="1" applyFill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vertical="center" wrapText="1"/>
      <protection/>
    </xf>
    <xf numFmtId="0" fontId="47" fillId="0" borderId="0" xfId="0" applyFont="1" applyAlignment="1">
      <alignment horizontal="left" vertical="top"/>
    </xf>
    <xf numFmtId="0" fontId="0" fillId="5" borderId="10" xfId="0" applyFill="1" applyBorder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49" fillId="0" borderId="20" xfId="0" applyFont="1" applyBorder="1" applyAlignment="1">
      <alignment wrapText="1"/>
    </xf>
    <xf numFmtId="0" fontId="45" fillId="6" borderId="13" xfId="0" applyFont="1" applyFill="1" applyBorder="1" applyAlignment="1">
      <alignment horizontal="center" vertical="center"/>
    </xf>
    <xf numFmtId="0" fontId="45" fillId="6" borderId="23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 vertical="center"/>
    </xf>
    <xf numFmtId="170" fontId="0" fillId="0" borderId="11" xfId="0" applyNumberFormat="1" applyFill="1" applyBorder="1" applyAlignment="1">
      <alignment horizontal="center" vertical="center"/>
    </xf>
    <xf numFmtId="170" fontId="0" fillId="5" borderId="11" xfId="0" applyNumberFormat="1" applyFill="1" applyBorder="1" applyAlignment="1">
      <alignment horizontal="center" vertical="center"/>
    </xf>
    <xf numFmtId="170" fontId="0" fillId="5" borderId="10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170" fontId="28" fillId="34" borderId="24" xfId="0" applyNumberFormat="1" applyFont="1" applyFill="1" applyBorder="1" applyAlignment="1">
      <alignment horizontal="center" vertical="center" wrapText="1"/>
    </xf>
    <xf numFmtId="170" fontId="0" fillId="34" borderId="24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4" fontId="0" fillId="34" borderId="24" xfId="0" applyNumberForma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170" fontId="28" fillId="34" borderId="31" xfId="0" applyNumberFormat="1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8" fontId="50" fillId="0" borderId="11" xfId="0" applyNumberFormat="1" applyFont="1" applyBorder="1" applyAlignment="1">
      <alignment horizontal="center" vertical="center" wrapText="1"/>
    </xf>
    <xf numFmtId="0" fontId="28" fillId="18" borderId="33" xfId="0" applyFont="1" applyFill="1" applyBorder="1" applyAlignment="1">
      <alignment horizontal="center" vertical="center" wrapText="1"/>
    </xf>
    <xf numFmtId="0" fontId="28" fillId="18" borderId="34" xfId="0" applyFont="1" applyFill="1" applyBorder="1" applyAlignment="1">
      <alignment horizontal="center" vertical="center" wrapText="1"/>
    </xf>
    <xf numFmtId="0" fontId="28" fillId="18" borderId="35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18" borderId="36" xfId="0" applyFont="1" applyFill="1" applyBorder="1" applyAlignment="1">
      <alignment horizontal="center" vertical="center" wrapText="1"/>
    </xf>
    <xf numFmtId="170" fontId="28" fillId="18" borderId="11" xfId="0" applyNumberFormat="1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showGridLines="0" tabSelected="1" zoomScalePageLayoutView="0" workbookViewId="0" topLeftCell="A1">
      <selection activeCell="C133" sqref="C133"/>
    </sheetView>
  </sheetViews>
  <sheetFormatPr defaultColWidth="9.140625" defaultRowHeight="15"/>
  <cols>
    <col min="1" max="1" width="4.57421875" style="2" customWidth="1"/>
    <col min="2" max="2" width="19.00390625" style="7" customWidth="1"/>
    <col min="3" max="3" width="62.00390625" style="1" customWidth="1"/>
    <col min="4" max="4" width="9.00390625" style="2" customWidth="1"/>
    <col min="5" max="5" width="6.7109375" style="2" customWidth="1"/>
    <col min="6" max="6" width="11.7109375" style="2" customWidth="1"/>
    <col min="7" max="7" width="12.28125" style="10" customWidth="1"/>
    <col min="8" max="8" width="14.00390625" style="24" customWidth="1"/>
    <col min="10" max="10" width="11.140625" style="0" customWidth="1"/>
    <col min="11" max="11" width="12.57421875" style="0" customWidth="1"/>
  </cols>
  <sheetData>
    <row r="1" spans="1:7" s="24" customFormat="1" ht="21">
      <c r="A1" s="62" t="s">
        <v>192</v>
      </c>
      <c r="B1" s="7"/>
      <c r="C1" s="10"/>
      <c r="D1" s="2"/>
      <c r="E1" s="2"/>
      <c r="F1" s="2"/>
      <c r="G1" s="10"/>
    </row>
    <row r="2" spans="1:7" s="24" customFormat="1" ht="14.25">
      <c r="A2" s="64"/>
      <c r="B2" s="7"/>
      <c r="C2" s="10"/>
      <c r="D2" s="2"/>
      <c r="E2" s="2"/>
      <c r="F2" s="2"/>
      <c r="G2" s="10"/>
    </row>
    <row r="3" spans="1:7" s="24" customFormat="1" ht="14.25">
      <c r="A3" s="63"/>
      <c r="B3" s="31" t="s">
        <v>191</v>
      </c>
      <c r="C3" s="10"/>
      <c r="D3" s="2"/>
      <c r="E3" s="2"/>
      <c r="F3" s="2"/>
      <c r="G3" s="10"/>
    </row>
    <row r="4" spans="1:7" s="24" customFormat="1" ht="14.25">
      <c r="A4" s="2"/>
      <c r="B4" s="7"/>
      <c r="C4" s="10"/>
      <c r="D4" s="2"/>
      <c r="E4" s="2"/>
      <c r="F4" s="2"/>
      <c r="G4" s="10"/>
    </row>
    <row r="5" spans="1:11" ht="14.25">
      <c r="A5" s="65" t="s">
        <v>193</v>
      </c>
      <c r="B5" s="5"/>
      <c r="C5" s="10"/>
      <c r="E5" s="66"/>
      <c r="F5" s="67" t="s">
        <v>194</v>
      </c>
      <c r="G5" s="68"/>
      <c r="I5" s="24"/>
      <c r="J5" s="67" t="s">
        <v>195</v>
      </c>
      <c r="K5" s="68"/>
    </row>
    <row r="6" spans="1:11" ht="41.25">
      <c r="A6" s="15" t="s">
        <v>1</v>
      </c>
      <c r="B6" s="69" t="s">
        <v>2</v>
      </c>
      <c r="C6" s="15" t="s">
        <v>3</v>
      </c>
      <c r="D6" s="70" t="s">
        <v>4</v>
      </c>
      <c r="E6" s="70" t="s">
        <v>6</v>
      </c>
      <c r="F6" s="70" t="s">
        <v>196</v>
      </c>
      <c r="G6" s="70" t="s">
        <v>197</v>
      </c>
      <c r="H6" s="70" t="s">
        <v>198</v>
      </c>
      <c r="I6" s="70" t="s">
        <v>28</v>
      </c>
      <c r="J6" s="70" t="s">
        <v>196</v>
      </c>
      <c r="K6" s="70" t="s">
        <v>197</v>
      </c>
    </row>
    <row r="7" spans="1:11" s="24" customFormat="1" ht="28.5">
      <c r="A7" s="4">
        <v>1</v>
      </c>
      <c r="B7" s="6" t="s">
        <v>64</v>
      </c>
      <c r="C7" s="12" t="s">
        <v>65</v>
      </c>
      <c r="D7" s="3" t="s">
        <v>0</v>
      </c>
      <c r="E7" s="6">
        <v>30</v>
      </c>
      <c r="F7" s="14">
        <v>4</v>
      </c>
      <c r="G7" s="16">
        <f>E7*F7</f>
        <v>120</v>
      </c>
      <c r="H7" s="28" t="s">
        <v>66</v>
      </c>
      <c r="I7" s="71"/>
      <c r="J7" s="74"/>
      <c r="K7" s="73">
        <f>SUM(E7*J7)</f>
        <v>0</v>
      </c>
    </row>
    <row r="8" spans="1:11" s="24" customFormat="1" ht="15" thickBot="1">
      <c r="A8" s="76"/>
      <c r="B8" s="77" t="s">
        <v>62</v>
      </c>
      <c r="C8" s="78"/>
      <c r="D8" s="79"/>
      <c r="E8" s="80"/>
      <c r="F8" s="81"/>
      <c r="G8" s="81">
        <f>SUM(G7)</f>
        <v>120</v>
      </c>
      <c r="H8" s="76" t="s">
        <v>205</v>
      </c>
      <c r="I8" s="76"/>
      <c r="J8" s="82"/>
      <c r="K8" s="81">
        <f>SUM(K7)</f>
        <v>0</v>
      </c>
    </row>
    <row r="9" spans="1:11" s="24" customFormat="1" ht="43.5" customHeight="1" thickTop="1">
      <c r="A9" s="4">
        <v>2</v>
      </c>
      <c r="B9" s="6" t="s">
        <v>67</v>
      </c>
      <c r="C9" s="12" t="s">
        <v>68</v>
      </c>
      <c r="D9" s="3" t="s">
        <v>0</v>
      </c>
      <c r="E9" s="6">
        <v>20</v>
      </c>
      <c r="F9" s="14">
        <v>14</v>
      </c>
      <c r="G9" s="14">
        <f>E9*F9</f>
        <v>280</v>
      </c>
      <c r="H9" s="35" t="s">
        <v>72</v>
      </c>
      <c r="I9" s="71"/>
      <c r="J9" s="74"/>
      <c r="K9" s="73">
        <f>SUM(E9*J9)</f>
        <v>0</v>
      </c>
    </row>
    <row r="10" spans="1:11" s="24" customFormat="1" ht="41.25">
      <c r="A10" s="4">
        <v>3</v>
      </c>
      <c r="B10" s="6" t="s">
        <v>29</v>
      </c>
      <c r="C10" s="12" t="s">
        <v>69</v>
      </c>
      <c r="D10" s="6" t="s">
        <v>0</v>
      </c>
      <c r="E10" s="6">
        <v>10</v>
      </c>
      <c r="F10" s="14">
        <v>60</v>
      </c>
      <c r="G10" s="14">
        <f>E10*F10</f>
        <v>600</v>
      </c>
      <c r="H10" s="36"/>
      <c r="I10" s="71"/>
      <c r="J10" s="74"/>
      <c r="K10" s="73">
        <f>SUM(E10*J10)</f>
        <v>0</v>
      </c>
    </row>
    <row r="11" spans="1:11" s="24" customFormat="1" ht="27">
      <c r="A11" s="4">
        <v>4</v>
      </c>
      <c r="B11" s="6" t="s">
        <v>42</v>
      </c>
      <c r="C11" s="12" t="s">
        <v>70</v>
      </c>
      <c r="D11" s="6" t="s">
        <v>0</v>
      </c>
      <c r="E11" s="6">
        <v>100</v>
      </c>
      <c r="F11" s="14">
        <v>2</v>
      </c>
      <c r="G11" s="14">
        <f>E11*F11</f>
        <v>200</v>
      </c>
      <c r="H11" s="36"/>
      <c r="I11" s="71"/>
      <c r="J11" s="74"/>
      <c r="K11" s="73">
        <f>SUM(E11*J11)</f>
        <v>0</v>
      </c>
    </row>
    <row r="12" spans="1:11" s="24" customFormat="1" ht="41.25">
      <c r="A12" s="4">
        <v>5</v>
      </c>
      <c r="B12" s="6" t="s">
        <v>13</v>
      </c>
      <c r="C12" s="12" t="s">
        <v>19</v>
      </c>
      <c r="D12" s="6" t="s">
        <v>0</v>
      </c>
      <c r="E12" s="20">
        <v>3</v>
      </c>
      <c r="F12" s="21">
        <v>35</v>
      </c>
      <c r="G12" s="22">
        <f>E12*F12</f>
        <v>105</v>
      </c>
      <c r="H12" s="36"/>
      <c r="I12" s="71"/>
      <c r="J12" s="74"/>
      <c r="K12" s="73">
        <f>SUM(E12*J12)</f>
        <v>0</v>
      </c>
    </row>
    <row r="13" spans="1:11" s="24" customFormat="1" ht="14.25">
      <c r="A13" s="4">
        <v>6</v>
      </c>
      <c r="B13" s="6" t="s">
        <v>10</v>
      </c>
      <c r="C13" s="12" t="s">
        <v>31</v>
      </c>
      <c r="D13" s="3" t="s">
        <v>0</v>
      </c>
      <c r="E13" s="6">
        <v>1</v>
      </c>
      <c r="F13" s="14">
        <v>10</v>
      </c>
      <c r="G13" s="16">
        <f aca="true" t="shared" si="0" ref="G13:G21">E13*F13</f>
        <v>10</v>
      </c>
      <c r="H13" s="36"/>
      <c r="I13" s="71"/>
      <c r="J13" s="74"/>
      <c r="K13" s="73">
        <f>SUM(E13*J13)</f>
        <v>0</v>
      </c>
    </row>
    <row r="14" spans="1:11" s="24" customFormat="1" ht="27">
      <c r="A14" s="4">
        <v>7</v>
      </c>
      <c r="B14" s="6" t="s">
        <v>50</v>
      </c>
      <c r="C14" s="12" t="s">
        <v>209</v>
      </c>
      <c r="D14" s="3" t="s">
        <v>0</v>
      </c>
      <c r="E14" s="6">
        <v>10</v>
      </c>
      <c r="F14" s="14">
        <v>8.5</v>
      </c>
      <c r="G14" s="16">
        <f t="shared" si="0"/>
        <v>85</v>
      </c>
      <c r="H14" s="36"/>
      <c r="I14" s="71"/>
      <c r="J14" s="74"/>
      <c r="K14" s="73">
        <f>SUM(E14*J14)</f>
        <v>0</v>
      </c>
    </row>
    <row r="15" spans="1:11" s="24" customFormat="1" ht="41.25">
      <c r="A15" s="4">
        <v>8</v>
      </c>
      <c r="B15" s="6" t="s">
        <v>26</v>
      </c>
      <c r="C15" s="12" t="s">
        <v>33</v>
      </c>
      <c r="D15" s="3" t="s">
        <v>8</v>
      </c>
      <c r="E15" s="6">
        <v>2</v>
      </c>
      <c r="F15" s="14">
        <v>450</v>
      </c>
      <c r="G15" s="16">
        <f t="shared" si="0"/>
        <v>900</v>
      </c>
      <c r="H15" s="36"/>
      <c r="I15" s="71"/>
      <c r="J15" s="74"/>
      <c r="K15" s="73">
        <f>SUM(E15*J15)</f>
        <v>0</v>
      </c>
    </row>
    <row r="16" spans="1:11" s="24" customFormat="1" ht="27">
      <c r="A16" s="4">
        <v>9</v>
      </c>
      <c r="B16" s="6" t="s">
        <v>38</v>
      </c>
      <c r="C16" s="12" t="s">
        <v>39</v>
      </c>
      <c r="D16" s="6" t="s">
        <v>0</v>
      </c>
      <c r="E16" s="6">
        <v>1</v>
      </c>
      <c r="F16" s="14">
        <v>202</v>
      </c>
      <c r="G16" s="16">
        <f t="shared" si="0"/>
        <v>202</v>
      </c>
      <c r="H16" s="36"/>
      <c r="I16" s="71"/>
      <c r="J16" s="74"/>
      <c r="K16" s="73">
        <f>SUM(E16*J16)</f>
        <v>0</v>
      </c>
    </row>
    <row r="17" spans="1:11" s="24" customFormat="1" ht="27">
      <c r="A17" s="4">
        <v>10</v>
      </c>
      <c r="B17" s="3" t="s">
        <v>27</v>
      </c>
      <c r="C17" s="8" t="s">
        <v>58</v>
      </c>
      <c r="D17" s="3" t="s">
        <v>8</v>
      </c>
      <c r="E17" s="6">
        <v>2</v>
      </c>
      <c r="F17" s="14">
        <v>75</v>
      </c>
      <c r="G17" s="14">
        <f t="shared" si="0"/>
        <v>150</v>
      </c>
      <c r="H17" s="36"/>
      <c r="I17" s="71"/>
      <c r="J17" s="74"/>
      <c r="K17" s="73">
        <f>SUM(E17*J17)</f>
        <v>0</v>
      </c>
    </row>
    <row r="18" spans="1:11" s="24" customFormat="1" ht="41.25">
      <c r="A18" s="4">
        <v>11</v>
      </c>
      <c r="B18" s="6" t="s">
        <v>26</v>
      </c>
      <c r="C18" s="12" t="s">
        <v>41</v>
      </c>
      <c r="D18" s="6" t="s">
        <v>8</v>
      </c>
      <c r="E18" s="6">
        <v>4</v>
      </c>
      <c r="F18" s="14">
        <v>364</v>
      </c>
      <c r="G18" s="16">
        <f t="shared" si="0"/>
        <v>1456</v>
      </c>
      <c r="H18" s="36"/>
      <c r="I18" s="71"/>
      <c r="J18" s="74"/>
      <c r="K18" s="73">
        <f>SUM(E18*J18)</f>
        <v>0</v>
      </c>
    </row>
    <row r="19" spans="1:11" s="24" customFormat="1" ht="27">
      <c r="A19" s="4">
        <v>12</v>
      </c>
      <c r="B19" s="11" t="s">
        <v>42</v>
      </c>
      <c r="C19" s="17" t="s">
        <v>71</v>
      </c>
      <c r="D19" s="11" t="s">
        <v>0</v>
      </c>
      <c r="E19" s="11">
        <v>100</v>
      </c>
      <c r="F19" s="14">
        <v>1.5</v>
      </c>
      <c r="G19" s="25">
        <f t="shared" si="0"/>
        <v>150</v>
      </c>
      <c r="H19" s="36"/>
      <c r="I19" s="71"/>
      <c r="J19" s="74"/>
      <c r="K19" s="73">
        <f>SUM(E19*J19)</f>
        <v>0</v>
      </c>
    </row>
    <row r="20" spans="1:11" s="24" customFormat="1" ht="54.75">
      <c r="A20" s="4">
        <v>13</v>
      </c>
      <c r="B20" s="6" t="s">
        <v>23</v>
      </c>
      <c r="C20" s="12" t="s">
        <v>210</v>
      </c>
      <c r="D20" s="6" t="s">
        <v>0</v>
      </c>
      <c r="E20" s="6">
        <v>3</v>
      </c>
      <c r="F20" s="14">
        <v>80</v>
      </c>
      <c r="G20" s="16">
        <f t="shared" si="0"/>
        <v>240</v>
      </c>
      <c r="H20" s="36"/>
      <c r="I20" s="71"/>
      <c r="J20" s="74"/>
      <c r="K20" s="73">
        <f>SUM(E20*J20)</f>
        <v>0</v>
      </c>
    </row>
    <row r="21" spans="1:11" s="24" customFormat="1" ht="14.25">
      <c r="A21" s="4">
        <v>14</v>
      </c>
      <c r="B21" s="13" t="s">
        <v>36</v>
      </c>
      <c r="C21" s="12" t="s">
        <v>37</v>
      </c>
      <c r="D21" s="6" t="s">
        <v>0</v>
      </c>
      <c r="E21" s="6">
        <v>2</v>
      </c>
      <c r="F21" s="14">
        <v>20</v>
      </c>
      <c r="G21" s="14">
        <f t="shared" si="0"/>
        <v>40</v>
      </c>
      <c r="H21" s="36"/>
      <c r="I21" s="71"/>
      <c r="J21" s="74"/>
      <c r="K21" s="73">
        <f>SUM(E21*J21)</f>
        <v>0</v>
      </c>
    </row>
    <row r="22" spans="1:11" s="24" customFormat="1" ht="54.75">
      <c r="A22" s="4">
        <v>15</v>
      </c>
      <c r="B22" s="6" t="s">
        <v>22</v>
      </c>
      <c r="C22" s="12" t="s">
        <v>40</v>
      </c>
      <c r="D22" s="3" t="s">
        <v>20</v>
      </c>
      <c r="E22" s="6">
        <v>3</v>
      </c>
      <c r="F22" s="14">
        <v>80</v>
      </c>
      <c r="G22" s="16">
        <f>E22*F22</f>
        <v>240</v>
      </c>
      <c r="H22" s="36"/>
      <c r="I22" s="71"/>
      <c r="J22" s="74"/>
      <c r="K22" s="73">
        <f>SUM(E22*J22)</f>
        <v>0</v>
      </c>
    </row>
    <row r="23" spans="1:11" s="24" customFormat="1" ht="27">
      <c r="A23" s="4">
        <v>16</v>
      </c>
      <c r="B23" s="6" t="s">
        <v>30</v>
      </c>
      <c r="C23" s="12" t="s">
        <v>32</v>
      </c>
      <c r="D23" s="6" t="s">
        <v>0</v>
      </c>
      <c r="E23" s="6">
        <v>600</v>
      </c>
      <c r="F23" s="14">
        <v>0.63</v>
      </c>
      <c r="G23" s="16">
        <f>E23*F23</f>
        <v>378</v>
      </c>
      <c r="H23" s="37"/>
      <c r="I23" s="71"/>
      <c r="J23" s="74"/>
      <c r="K23" s="73">
        <f>SUM(E23*J23)</f>
        <v>0</v>
      </c>
    </row>
    <row r="24" spans="1:11" s="24" customFormat="1" ht="15" thickBot="1">
      <c r="A24" s="76"/>
      <c r="B24" s="77" t="s">
        <v>62</v>
      </c>
      <c r="C24" s="78"/>
      <c r="D24" s="79"/>
      <c r="E24" s="80"/>
      <c r="F24" s="81"/>
      <c r="G24" s="81">
        <f>SUM(G9:G23)</f>
        <v>5036</v>
      </c>
      <c r="H24" s="76" t="s">
        <v>205</v>
      </c>
      <c r="I24" s="76"/>
      <c r="J24" s="82"/>
      <c r="K24" s="81">
        <f>SUM(K9:K23)</f>
        <v>0</v>
      </c>
    </row>
    <row r="25" spans="1:11" s="24" customFormat="1" ht="29.25" thickTop="1">
      <c r="A25" s="4">
        <v>17</v>
      </c>
      <c r="B25" s="6" t="s">
        <v>26</v>
      </c>
      <c r="C25" s="12" t="s">
        <v>46</v>
      </c>
      <c r="D25" s="3" t="s">
        <v>8</v>
      </c>
      <c r="E25" s="6">
        <v>2</v>
      </c>
      <c r="F25" s="14">
        <v>206</v>
      </c>
      <c r="G25" s="16">
        <f>E25*F25</f>
        <v>412</v>
      </c>
      <c r="H25" s="30" t="s">
        <v>73</v>
      </c>
      <c r="I25" s="71"/>
      <c r="J25" s="74"/>
      <c r="K25" s="73">
        <f>SUM(E25*J25)</f>
        <v>0</v>
      </c>
    </row>
    <row r="26" spans="1:11" s="24" customFormat="1" ht="15" thickBot="1">
      <c r="A26" s="76"/>
      <c r="B26" s="77" t="s">
        <v>62</v>
      </c>
      <c r="C26" s="78"/>
      <c r="D26" s="79"/>
      <c r="E26" s="80"/>
      <c r="F26" s="81"/>
      <c r="G26" s="81">
        <f>SUM(G25)</f>
        <v>412</v>
      </c>
      <c r="H26" s="76" t="s">
        <v>205</v>
      </c>
      <c r="I26" s="76"/>
      <c r="J26" s="82"/>
      <c r="K26" s="81">
        <f>SUM(K25)</f>
        <v>0</v>
      </c>
    </row>
    <row r="27" spans="1:11" s="24" customFormat="1" ht="27.75" thickTop="1">
      <c r="A27" s="4">
        <v>18</v>
      </c>
      <c r="B27" s="6" t="s">
        <v>11</v>
      </c>
      <c r="C27" s="12" t="s">
        <v>48</v>
      </c>
      <c r="D27" s="3" t="s">
        <v>5</v>
      </c>
      <c r="E27" s="6">
        <v>1</v>
      </c>
      <c r="F27" s="14">
        <v>105</v>
      </c>
      <c r="G27" s="16">
        <f>E27*F27</f>
        <v>105</v>
      </c>
      <c r="H27" s="35" t="s">
        <v>75</v>
      </c>
      <c r="I27" s="71"/>
      <c r="J27" s="74"/>
      <c r="K27" s="73">
        <f>SUM(E27*J27)</f>
        <v>0</v>
      </c>
    </row>
    <row r="28" spans="1:11" s="24" customFormat="1" ht="14.25">
      <c r="A28" s="4">
        <v>19</v>
      </c>
      <c r="B28" s="6" t="s">
        <v>49</v>
      </c>
      <c r="C28" s="12" t="s">
        <v>54</v>
      </c>
      <c r="D28" s="3" t="s">
        <v>0</v>
      </c>
      <c r="E28" s="6">
        <v>1</v>
      </c>
      <c r="F28" s="14">
        <v>90</v>
      </c>
      <c r="G28" s="16">
        <f>E28*F28</f>
        <v>90</v>
      </c>
      <c r="H28" s="36"/>
      <c r="I28" s="71"/>
      <c r="J28" s="74"/>
      <c r="K28" s="73">
        <f>SUM(E28*J28)</f>
        <v>0</v>
      </c>
    </row>
    <row r="29" spans="1:11" s="24" customFormat="1" ht="14.25">
      <c r="A29" s="4">
        <v>20</v>
      </c>
      <c r="B29" s="6" t="s">
        <v>49</v>
      </c>
      <c r="C29" s="12" t="s">
        <v>74</v>
      </c>
      <c r="D29" s="3" t="s">
        <v>0</v>
      </c>
      <c r="E29" s="6">
        <v>10</v>
      </c>
      <c r="F29" s="14">
        <v>10</v>
      </c>
      <c r="G29" s="16">
        <f>E29*F29</f>
        <v>100</v>
      </c>
      <c r="H29" s="37"/>
      <c r="I29" s="71"/>
      <c r="J29" s="74"/>
      <c r="K29" s="73">
        <f>SUM(E29*J29)</f>
        <v>0</v>
      </c>
    </row>
    <row r="30" spans="1:11" s="24" customFormat="1" ht="15" thickBot="1">
      <c r="A30" s="76"/>
      <c r="B30" s="77" t="s">
        <v>62</v>
      </c>
      <c r="C30" s="78"/>
      <c r="D30" s="79"/>
      <c r="E30" s="80"/>
      <c r="F30" s="81"/>
      <c r="G30" s="81">
        <f>SUM(G27:G29)</f>
        <v>295</v>
      </c>
      <c r="H30" s="76" t="s">
        <v>205</v>
      </c>
      <c r="I30" s="76"/>
      <c r="J30" s="82"/>
      <c r="K30" s="81">
        <f>SUM(K27:K29)</f>
        <v>0</v>
      </c>
    </row>
    <row r="31" spans="1:11" s="24" customFormat="1" ht="29.25" thickTop="1">
      <c r="A31" s="4">
        <v>21</v>
      </c>
      <c r="B31" s="3" t="s">
        <v>76</v>
      </c>
      <c r="C31" s="12" t="s">
        <v>77</v>
      </c>
      <c r="D31" s="3" t="s">
        <v>0</v>
      </c>
      <c r="E31" s="6">
        <v>50</v>
      </c>
      <c r="F31" s="14">
        <v>50</v>
      </c>
      <c r="G31" s="14">
        <f>E31*F31</f>
        <v>2500</v>
      </c>
      <c r="H31" s="29" t="s">
        <v>78</v>
      </c>
      <c r="I31" s="71"/>
      <c r="J31" s="74"/>
      <c r="K31" s="73">
        <f>SUM(E31*J31)</f>
        <v>0</v>
      </c>
    </row>
    <row r="32" spans="1:11" s="24" customFormat="1" ht="15" thickBot="1">
      <c r="A32" s="76"/>
      <c r="B32" s="77" t="s">
        <v>62</v>
      </c>
      <c r="C32" s="78"/>
      <c r="D32" s="79"/>
      <c r="E32" s="80"/>
      <c r="F32" s="81"/>
      <c r="G32" s="81">
        <f>SUM(G31)</f>
        <v>2500</v>
      </c>
      <c r="H32" s="76" t="s">
        <v>205</v>
      </c>
      <c r="I32" s="76"/>
      <c r="J32" s="82">
        <f>SUM(J7:J31)</f>
        <v>0</v>
      </c>
      <c r="K32" s="81">
        <f>SUM(K31)</f>
        <v>0</v>
      </c>
    </row>
    <row r="33" spans="1:11" s="24" customFormat="1" ht="15" thickTop="1">
      <c r="A33" s="4">
        <v>22</v>
      </c>
      <c r="B33" s="6" t="s">
        <v>12</v>
      </c>
      <c r="C33" s="12" t="s">
        <v>55</v>
      </c>
      <c r="D33" s="6" t="s">
        <v>0</v>
      </c>
      <c r="E33" s="6">
        <v>100</v>
      </c>
      <c r="F33" s="14">
        <v>8.3</v>
      </c>
      <c r="G33" s="14">
        <f>E33*F33</f>
        <v>830.0000000000001</v>
      </c>
      <c r="H33" s="35" t="s">
        <v>80</v>
      </c>
      <c r="I33" s="71"/>
      <c r="J33" s="74"/>
      <c r="K33" s="73">
        <f>SUM(E33*J33)</f>
        <v>0</v>
      </c>
    </row>
    <row r="34" spans="1:11" s="24" customFormat="1" ht="14.25">
      <c r="A34" s="4">
        <v>23</v>
      </c>
      <c r="B34" s="6" t="s">
        <v>14</v>
      </c>
      <c r="C34" s="12" t="s">
        <v>79</v>
      </c>
      <c r="D34" s="3" t="s">
        <v>0</v>
      </c>
      <c r="E34" s="6">
        <v>20</v>
      </c>
      <c r="F34" s="14">
        <v>8.3</v>
      </c>
      <c r="G34" s="14">
        <f>E34*F34</f>
        <v>166</v>
      </c>
      <c r="H34" s="37"/>
      <c r="I34" s="71"/>
      <c r="J34" s="74"/>
      <c r="K34" s="73">
        <f>SUM(E34*J34)</f>
        <v>0</v>
      </c>
    </row>
    <row r="35" spans="1:11" s="24" customFormat="1" ht="15" thickBot="1">
      <c r="A35" s="76"/>
      <c r="B35" s="77" t="s">
        <v>62</v>
      </c>
      <c r="C35" s="78"/>
      <c r="D35" s="79"/>
      <c r="E35" s="80"/>
      <c r="F35" s="81"/>
      <c r="G35" s="81">
        <f>SUM(G33:G34)</f>
        <v>996.0000000000001</v>
      </c>
      <c r="H35" s="76" t="s">
        <v>206</v>
      </c>
      <c r="I35" s="76"/>
      <c r="J35" s="82">
        <f>SUM(J7:J34)</f>
        <v>0</v>
      </c>
      <c r="K35" s="81">
        <f>SUM(K33:K34)</f>
        <v>0</v>
      </c>
    </row>
    <row r="36" spans="1:11" s="24" customFormat="1" ht="15" thickTop="1">
      <c r="A36" s="4">
        <v>24</v>
      </c>
      <c r="B36" s="6" t="s">
        <v>56</v>
      </c>
      <c r="C36" s="12" t="s">
        <v>57</v>
      </c>
      <c r="D36" s="3" t="s">
        <v>0</v>
      </c>
      <c r="E36" s="6">
        <v>20</v>
      </c>
      <c r="F36" s="14">
        <v>15.02</v>
      </c>
      <c r="G36" s="14">
        <f>E36*F36</f>
        <v>300.4</v>
      </c>
      <c r="H36" s="35" t="s">
        <v>81</v>
      </c>
      <c r="I36" s="71"/>
      <c r="J36" s="74"/>
      <c r="K36" s="73">
        <f>SUM(E36*J36)</f>
        <v>0</v>
      </c>
    </row>
    <row r="37" spans="1:11" s="24" customFormat="1" ht="14.25">
      <c r="A37" s="4">
        <v>25</v>
      </c>
      <c r="B37" s="6" t="s">
        <v>16</v>
      </c>
      <c r="C37" s="12" t="s">
        <v>43</v>
      </c>
      <c r="D37" s="3" t="s">
        <v>0</v>
      </c>
      <c r="E37" s="6">
        <v>12</v>
      </c>
      <c r="F37" s="14">
        <v>38</v>
      </c>
      <c r="G37" s="14">
        <f>E37*F37</f>
        <v>456</v>
      </c>
      <c r="H37" s="36"/>
      <c r="I37" s="71"/>
      <c r="J37" s="74"/>
      <c r="K37" s="73">
        <f>SUM(E37*J37)</f>
        <v>0</v>
      </c>
    </row>
    <row r="38" spans="1:11" s="24" customFormat="1" ht="14.25">
      <c r="A38" s="4">
        <v>26</v>
      </c>
      <c r="B38" s="6" t="s">
        <v>14</v>
      </c>
      <c r="C38" s="12" t="s">
        <v>79</v>
      </c>
      <c r="D38" s="3" t="s">
        <v>0</v>
      </c>
      <c r="E38" s="6">
        <v>48</v>
      </c>
      <c r="F38" s="14">
        <v>8.3</v>
      </c>
      <c r="G38" s="14">
        <f>E38*F38</f>
        <v>398.40000000000003</v>
      </c>
      <c r="H38" s="36"/>
      <c r="I38" s="71"/>
      <c r="J38" s="74"/>
      <c r="K38" s="73">
        <f>SUM(E38*J38)</f>
        <v>0</v>
      </c>
    </row>
    <row r="39" spans="1:11" s="24" customFormat="1" ht="14.25">
      <c r="A39" s="4">
        <v>27</v>
      </c>
      <c r="B39" s="6" t="s">
        <v>12</v>
      </c>
      <c r="C39" s="12" t="s">
        <v>55</v>
      </c>
      <c r="D39" s="6" t="s">
        <v>0</v>
      </c>
      <c r="E39" s="6">
        <v>48</v>
      </c>
      <c r="F39" s="14">
        <v>8.3</v>
      </c>
      <c r="G39" s="14">
        <f>E39*F39</f>
        <v>398.40000000000003</v>
      </c>
      <c r="H39" s="37"/>
      <c r="I39" s="71"/>
      <c r="J39" s="74"/>
      <c r="K39" s="73">
        <f>SUM(E39*J39)</f>
        <v>0</v>
      </c>
    </row>
    <row r="40" spans="1:11" s="24" customFormat="1" ht="15" thickBot="1">
      <c r="A40" s="76"/>
      <c r="B40" s="77" t="s">
        <v>62</v>
      </c>
      <c r="C40" s="78"/>
      <c r="D40" s="79"/>
      <c r="E40" s="80"/>
      <c r="F40" s="81"/>
      <c r="G40" s="81">
        <f>SUM(G36:G39)</f>
        <v>1553.2</v>
      </c>
      <c r="H40" s="76" t="s">
        <v>205</v>
      </c>
      <c r="I40" s="76"/>
      <c r="J40" s="82">
        <f>SUM(J7:J39)</f>
        <v>0</v>
      </c>
      <c r="K40" s="81">
        <f>SUM(K36:K39)</f>
        <v>0</v>
      </c>
    </row>
    <row r="41" spans="1:11" s="24" customFormat="1" ht="15" thickTop="1">
      <c r="A41" s="4">
        <v>28</v>
      </c>
      <c r="B41" s="6" t="s">
        <v>14</v>
      </c>
      <c r="C41" s="12" t="s">
        <v>79</v>
      </c>
      <c r="D41" s="3" t="s">
        <v>0</v>
      </c>
      <c r="E41" s="6">
        <v>48</v>
      </c>
      <c r="F41" s="14">
        <v>8.3</v>
      </c>
      <c r="G41" s="14">
        <f>E41*F41</f>
        <v>398.40000000000003</v>
      </c>
      <c r="H41" s="35" t="s">
        <v>82</v>
      </c>
      <c r="I41" s="71"/>
      <c r="J41" s="74"/>
      <c r="K41" s="73">
        <f>SUM(E41*J41)</f>
        <v>0</v>
      </c>
    </row>
    <row r="42" spans="1:11" s="24" customFormat="1" ht="14.25">
      <c r="A42" s="4">
        <v>29</v>
      </c>
      <c r="B42" s="6" t="s">
        <v>12</v>
      </c>
      <c r="C42" s="12" t="s">
        <v>55</v>
      </c>
      <c r="D42" s="6" t="s">
        <v>0</v>
      </c>
      <c r="E42" s="6">
        <v>48</v>
      </c>
      <c r="F42" s="14">
        <v>8.3</v>
      </c>
      <c r="G42" s="14">
        <f>E42*F42</f>
        <v>398.40000000000003</v>
      </c>
      <c r="H42" s="37"/>
      <c r="I42" s="71"/>
      <c r="J42" s="74"/>
      <c r="K42" s="73">
        <f>SUM(E42*J42)</f>
        <v>0</v>
      </c>
    </row>
    <row r="43" spans="1:11" s="24" customFormat="1" ht="15" thickBot="1">
      <c r="A43" s="76"/>
      <c r="B43" s="77" t="s">
        <v>62</v>
      </c>
      <c r="C43" s="78"/>
      <c r="D43" s="79"/>
      <c r="E43" s="80"/>
      <c r="F43" s="81"/>
      <c r="G43" s="81">
        <f>SUM(G41:G42)</f>
        <v>796.8000000000001</v>
      </c>
      <c r="H43" s="76" t="s">
        <v>206</v>
      </c>
      <c r="I43" s="76"/>
      <c r="J43" s="82">
        <f>SUM(J7:J42)</f>
        <v>0</v>
      </c>
      <c r="K43" s="81">
        <f>SUM(K41:K42)</f>
        <v>0</v>
      </c>
    </row>
    <row r="44" spans="1:11" s="24" customFormat="1" ht="15" thickTop="1">
      <c r="A44" s="4">
        <v>30</v>
      </c>
      <c r="B44" s="6" t="s">
        <v>15</v>
      </c>
      <c r="C44" s="12" t="s">
        <v>83</v>
      </c>
      <c r="D44" s="3" t="s">
        <v>0</v>
      </c>
      <c r="E44" s="6">
        <v>50</v>
      </c>
      <c r="F44" s="14">
        <v>3.1</v>
      </c>
      <c r="G44" s="16">
        <f aca="true" t="shared" si="1" ref="G44:G49">E44*F44</f>
        <v>155</v>
      </c>
      <c r="H44" s="35" t="s">
        <v>89</v>
      </c>
      <c r="I44" s="71"/>
      <c r="J44" s="74"/>
      <c r="K44" s="73">
        <f>SUM(E44*J44)</f>
        <v>0</v>
      </c>
    </row>
    <row r="45" spans="1:11" s="24" customFormat="1" ht="14.25">
      <c r="A45" s="4">
        <v>31</v>
      </c>
      <c r="B45" s="6" t="s">
        <v>15</v>
      </c>
      <c r="C45" s="12" t="s">
        <v>84</v>
      </c>
      <c r="D45" s="3" t="s">
        <v>0</v>
      </c>
      <c r="E45" s="6">
        <v>50</v>
      </c>
      <c r="F45" s="14">
        <v>3.1</v>
      </c>
      <c r="G45" s="16">
        <f t="shared" si="1"/>
        <v>155</v>
      </c>
      <c r="H45" s="36"/>
      <c r="I45" s="71"/>
      <c r="J45" s="74"/>
      <c r="K45" s="73">
        <f>SUM(E45*J45)</f>
        <v>0</v>
      </c>
    </row>
    <row r="46" spans="1:11" s="24" customFormat="1" ht="14.25">
      <c r="A46" s="4">
        <v>32</v>
      </c>
      <c r="B46" s="6" t="s">
        <v>15</v>
      </c>
      <c r="C46" s="12" t="s">
        <v>85</v>
      </c>
      <c r="D46" s="3" t="s">
        <v>0</v>
      </c>
      <c r="E46" s="6">
        <v>50</v>
      </c>
      <c r="F46" s="14">
        <v>3.1</v>
      </c>
      <c r="G46" s="16">
        <f t="shared" si="1"/>
        <v>155</v>
      </c>
      <c r="H46" s="36"/>
      <c r="I46" s="71"/>
      <c r="J46" s="74"/>
      <c r="K46" s="73">
        <f>SUM(E46*J46)</f>
        <v>0</v>
      </c>
    </row>
    <row r="47" spans="1:11" s="24" customFormat="1" ht="14.25">
      <c r="A47" s="4">
        <v>33</v>
      </c>
      <c r="B47" s="6" t="s">
        <v>15</v>
      </c>
      <c r="C47" s="12" t="s">
        <v>86</v>
      </c>
      <c r="D47" s="3" t="s">
        <v>0</v>
      </c>
      <c r="E47" s="6">
        <v>50</v>
      </c>
      <c r="F47" s="14">
        <v>3.1</v>
      </c>
      <c r="G47" s="16">
        <f t="shared" si="1"/>
        <v>155</v>
      </c>
      <c r="H47" s="36"/>
      <c r="I47" s="71"/>
      <c r="J47" s="74"/>
      <c r="K47" s="73">
        <f>SUM(E47*J47)</f>
        <v>0</v>
      </c>
    </row>
    <row r="48" spans="1:11" s="24" customFormat="1" ht="14.25">
      <c r="A48" s="4">
        <v>34</v>
      </c>
      <c r="B48" s="6" t="s">
        <v>15</v>
      </c>
      <c r="C48" s="12" t="s">
        <v>87</v>
      </c>
      <c r="D48" s="3" t="s">
        <v>0</v>
      </c>
      <c r="E48" s="6">
        <v>50</v>
      </c>
      <c r="F48" s="14">
        <v>3.1</v>
      </c>
      <c r="G48" s="16">
        <f t="shared" si="1"/>
        <v>155</v>
      </c>
      <c r="H48" s="36"/>
      <c r="I48" s="71"/>
      <c r="J48" s="74"/>
      <c r="K48" s="73">
        <f>SUM(E48*J48)</f>
        <v>0</v>
      </c>
    </row>
    <row r="49" spans="1:11" s="24" customFormat="1" ht="14.25">
      <c r="A49" s="4">
        <v>35</v>
      </c>
      <c r="B49" s="6" t="s">
        <v>15</v>
      </c>
      <c r="C49" s="12" t="s">
        <v>88</v>
      </c>
      <c r="D49" s="3" t="s">
        <v>0</v>
      </c>
      <c r="E49" s="6">
        <v>50</v>
      </c>
      <c r="F49" s="14">
        <v>3.1</v>
      </c>
      <c r="G49" s="16">
        <f t="shared" si="1"/>
        <v>155</v>
      </c>
      <c r="H49" s="37"/>
      <c r="I49" s="71"/>
      <c r="J49" s="74"/>
      <c r="K49" s="73">
        <f>SUM(E49*J49)</f>
        <v>0</v>
      </c>
    </row>
    <row r="50" spans="1:11" s="24" customFormat="1" ht="15" thickBot="1">
      <c r="A50" s="76"/>
      <c r="B50" s="77" t="s">
        <v>62</v>
      </c>
      <c r="C50" s="78"/>
      <c r="D50" s="79"/>
      <c r="E50" s="80"/>
      <c r="F50" s="81"/>
      <c r="G50" s="81">
        <f>SUM(G44:G49)</f>
        <v>930</v>
      </c>
      <c r="H50" s="76" t="s">
        <v>206</v>
      </c>
      <c r="I50" s="76"/>
      <c r="J50" s="82">
        <f>SUM(J7:J49)</f>
        <v>0</v>
      </c>
      <c r="K50" s="81">
        <f>SUM(K44:K49)</f>
        <v>0</v>
      </c>
    </row>
    <row r="51" spans="1:11" s="24" customFormat="1" ht="29.25" thickTop="1">
      <c r="A51" s="4">
        <v>36</v>
      </c>
      <c r="B51" s="6" t="s">
        <v>47</v>
      </c>
      <c r="C51" s="12" t="s">
        <v>90</v>
      </c>
      <c r="D51" s="3" t="s">
        <v>8</v>
      </c>
      <c r="E51" s="6">
        <v>1</v>
      </c>
      <c r="F51" s="14">
        <v>170</v>
      </c>
      <c r="G51" s="14">
        <f>E51*F51</f>
        <v>170</v>
      </c>
      <c r="H51" s="29" t="s">
        <v>91</v>
      </c>
      <c r="I51" s="71"/>
      <c r="J51" s="74"/>
      <c r="K51" s="73">
        <f>SUM(E51*J51)</f>
        <v>0</v>
      </c>
    </row>
    <row r="52" spans="1:11" s="24" customFormat="1" ht="15" thickBot="1">
      <c r="A52" s="76"/>
      <c r="B52" s="77" t="s">
        <v>62</v>
      </c>
      <c r="C52" s="78"/>
      <c r="D52" s="79"/>
      <c r="E52" s="80"/>
      <c r="F52" s="81"/>
      <c r="G52" s="81">
        <f>SUM(G51)</f>
        <v>170</v>
      </c>
      <c r="H52" s="76" t="s">
        <v>205</v>
      </c>
      <c r="I52" s="76"/>
      <c r="J52" s="82">
        <f>SUM(J7:J51)</f>
        <v>0</v>
      </c>
      <c r="K52" s="81">
        <f>SUM(K51)</f>
        <v>0</v>
      </c>
    </row>
    <row r="53" spans="1:11" s="24" customFormat="1" ht="27.75" thickTop="1">
      <c r="A53" s="4">
        <v>37</v>
      </c>
      <c r="B53" s="6" t="s">
        <v>30</v>
      </c>
      <c r="C53" s="12" t="s">
        <v>32</v>
      </c>
      <c r="D53" s="6" t="s">
        <v>0</v>
      </c>
      <c r="E53" s="6">
        <v>1000</v>
      </c>
      <c r="F53" s="14">
        <v>0.63</v>
      </c>
      <c r="G53" s="16">
        <f aca="true" t="shared" si="2" ref="G53:G66">E53*F53</f>
        <v>630</v>
      </c>
      <c r="H53" s="35" t="s">
        <v>95</v>
      </c>
      <c r="I53" s="71"/>
      <c r="J53" s="74"/>
      <c r="K53" s="73">
        <f>SUM(E53*J53)</f>
        <v>0</v>
      </c>
    </row>
    <row r="54" spans="1:11" s="24" customFormat="1" ht="41.25">
      <c r="A54" s="4">
        <v>38</v>
      </c>
      <c r="B54" s="6" t="s">
        <v>30</v>
      </c>
      <c r="C54" s="12" t="s">
        <v>92</v>
      </c>
      <c r="D54" s="6" t="s">
        <v>0</v>
      </c>
      <c r="E54" s="6">
        <v>125</v>
      </c>
      <c r="F54" s="14">
        <v>1.2</v>
      </c>
      <c r="G54" s="16">
        <f t="shared" si="2"/>
        <v>150</v>
      </c>
      <c r="H54" s="36"/>
      <c r="I54" s="71"/>
      <c r="J54" s="74"/>
      <c r="K54" s="73">
        <f>SUM(E54*J54)</f>
        <v>0</v>
      </c>
    </row>
    <row r="55" spans="1:11" s="24" customFormat="1" ht="41.25">
      <c r="A55" s="4">
        <v>39</v>
      </c>
      <c r="B55" s="6" t="s">
        <v>30</v>
      </c>
      <c r="C55" s="12" t="s">
        <v>93</v>
      </c>
      <c r="D55" s="6" t="s">
        <v>0</v>
      </c>
      <c r="E55" s="6">
        <v>250</v>
      </c>
      <c r="F55" s="14">
        <v>0.9</v>
      </c>
      <c r="G55" s="14">
        <f t="shared" si="2"/>
        <v>225</v>
      </c>
      <c r="H55" s="36"/>
      <c r="I55" s="71"/>
      <c r="J55" s="74"/>
      <c r="K55" s="73">
        <f>SUM(E55*J55)</f>
        <v>0</v>
      </c>
    </row>
    <row r="56" spans="1:11" s="24" customFormat="1" ht="14.25">
      <c r="A56" s="4">
        <v>40</v>
      </c>
      <c r="B56" s="6" t="s">
        <v>59</v>
      </c>
      <c r="C56" s="12" t="s">
        <v>60</v>
      </c>
      <c r="D56" s="6" t="s">
        <v>0</v>
      </c>
      <c r="E56" s="6">
        <v>2</v>
      </c>
      <c r="F56" s="14">
        <v>20</v>
      </c>
      <c r="G56" s="14">
        <f t="shared" si="2"/>
        <v>40</v>
      </c>
      <c r="H56" s="36"/>
      <c r="I56" s="71"/>
      <c r="J56" s="74"/>
      <c r="K56" s="73">
        <f>SUM(E56*J56)</f>
        <v>0</v>
      </c>
    </row>
    <row r="57" spans="1:11" s="24" customFormat="1" ht="54.75">
      <c r="A57" s="4">
        <v>41</v>
      </c>
      <c r="B57" s="6" t="s">
        <v>11</v>
      </c>
      <c r="C57" s="12" t="s">
        <v>96</v>
      </c>
      <c r="D57" s="3" t="s">
        <v>0</v>
      </c>
      <c r="E57" s="6">
        <v>1</v>
      </c>
      <c r="F57" s="14">
        <v>15</v>
      </c>
      <c r="G57" s="14">
        <f t="shared" si="2"/>
        <v>15</v>
      </c>
      <c r="H57" s="36"/>
      <c r="I57" s="71"/>
      <c r="J57" s="74"/>
      <c r="K57" s="73">
        <f>SUM(E57*J57)</f>
        <v>0</v>
      </c>
    </row>
    <row r="58" spans="1:11" s="24" customFormat="1" ht="54.75">
      <c r="A58" s="4">
        <v>42</v>
      </c>
      <c r="B58" s="6" t="s">
        <v>11</v>
      </c>
      <c r="C58" s="12" t="s">
        <v>97</v>
      </c>
      <c r="D58" s="3" t="s">
        <v>0</v>
      </c>
      <c r="E58" s="6">
        <v>1</v>
      </c>
      <c r="F58" s="14">
        <v>15</v>
      </c>
      <c r="G58" s="14">
        <f t="shared" si="2"/>
        <v>15</v>
      </c>
      <c r="H58" s="36"/>
      <c r="I58" s="71"/>
      <c r="J58" s="74"/>
      <c r="K58" s="73">
        <f>SUM(E58*J58)</f>
        <v>0</v>
      </c>
    </row>
    <row r="59" spans="1:11" s="24" customFormat="1" ht="54.75">
      <c r="A59" s="4">
        <v>43</v>
      </c>
      <c r="B59" s="6" t="s">
        <v>11</v>
      </c>
      <c r="C59" s="12" t="s">
        <v>98</v>
      </c>
      <c r="D59" s="3" t="s">
        <v>0</v>
      </c>
      <c r="E59" s="6">
        <v>1</v>
      </c>
      <c r="F59" s="14">
        <v>15</v>
      </c>
      <c r="G59" s="14">
        <f t="shared" si="2"/>
        <v>15</v>
      </c>
      <c r="H59" s="36"/>
      <c r="I59" s="71"/>
      <c r="J59" s="74"/>
      <c r="K59" s="73">
        <f>SUM(E59*J59)</f>
        <v>0</v>
      </c>
    </row>
    <row r="60" spans="1:11" s="24" customFormat="1" ht="14.25">
      <c r="A60" s="4">
        <v>44</v>
      </c>
      <c r="B60" s="6" t="s">
        <v>34</v>
      </c>
      <c r="C60" s="12" t="s">
        <v>35</v>
      </c>
      <c r="D60" s="6" t="s">
        <v>0</v>
      </c>
      <c r="E60" s="6">
        <v>1</v>
      </c>
      <c r="F60" s="14">
        <v>16</v>
      </c>
      <c r="G60" s="14">
        <f t="shared" si="2"/>
        <v>16</v>
      </c>
      <c r="H60" s="36"/>
      <c r="I60" s="71"/>
      <c r="J60" s="74"/>
      <c r="K60" s="73">
        <f>SUM(E60*J60)</f>
        <v>0</v>
      </c>
    </row>
    <row r="61" spans="1:11" s="24" customFormat="1" ht="27">
      <c r="A61" s="4">
        <v>45</v>
      </c>
      <c r="B61" s="11" t="s">
        <v>21</v>
      </c>
      <c r="C61" s="17" t="s">
        <v>53</v>
      </c>
      <c r="D61" s="9" t="s">
        <v>8</v>
      </c>
      <c r="E61" s="9">
        <v>1</v>
      </c>
      <c r="F61" s="14">
        <v>10</v>
      </c>
      <c r="G61" s="25">
        <f t="shared" si="2"/>
        <v>10</v>
      </c>
      <c r="H61" s="36"/>
      <c r="I61" s="71"/>
      <c r="J61" s="74"/>
      <c r="K61" s="73">
        <f>SUM(E61*J61)</f>
        <v>0</v>
      </c>
    </row>
    <row r="62" spans="1:11" s="24" customFormat="1" ht="14.25">
      <c r="A62" s="4">
        <v>46</v>
      </c>
      <c r="B62" s="13" t="s">
        <v>17</v>
      </c>
      <c r="C62" s="12" t="s">
        <v>61</v>
      </c>
      <c r="D62" s="3" t="s">
        <v>0</v>
      </c>
      <c r="E62" s="6">
        <v>1</v>
      </c>
      <c r="F62" s="14">
        <v>25</v>
      </c>
      <c r="G62" s="14">
        <f t="shared" si="2"/>
        <v>25</v>
      </c>
      <c r="H62" s="36"/>
      <c r="I62" s="71"/>
      <c r="J62" s="74"/>
      <c r="K62" s="73">
        <f>SUM(E62*J62)</f>
        <v>0</v>
      </c>
    </row>
    <row r="63" spans="1:11" s="24" customFormat="1" ht="27">
      <c r="A63" s="4">
        <v>47</v>
      </c>
      <c r="B63" s="18" t="s">
        <v>9</v>
      </c>
      <c r="C63" s="19" t="s">
        <v>52</v>
      </c>
      <c r="D63" s="23" t="s">
        <v>0</v>
      </c>
      <c r="E63" s="18">
        <v>1</v>
      </c>
      <c r="F63" s="26">
        <v>4</v>
      </c>
      <c r="G63" s="27">
        <f t="shared" si="2"/>
        <v>4</v>
      </c>
      <c r="H63" s="36"/>
      <c r="I63" s="71"/>
      <c r="J63" s="74"/>
      <c r="K63" s="73">
        <f>SUM(E63*J63)</f>
        <v>0</v>
      </c>
    </row>
    <row r="64" spans="1:11" s="24" customFormat="1" ht="14.25">
      <c r="A64" s="4">
        <v>48</v>
      </c>
      <c r="B64" s="3" t="s">
        <v>24</v>
      </c>
      <c r="C64" s="12" t="s">
        <v>25</v>
      </c>
      <c r="D64" s="3" t="s">
        <v>0</v>
      </c>
      <c r="E64" s="6">
        <v>1</v>
      </c>
      <c r="F64" s="14">
        <v>90</v>
      </c>
      <c r="G64" s="16">
        <f t="shared" si="2"/>
        <v>90</v>
      </c>
      <c r="H64" s="36"/>
      <c r="I64" s="71"/>
      <c r="J64" s="74"/>
      <c r="K64" s="73">
        <f>SUM(E64*J64)</f>
        <v>0</v>
      </c>
    </row>
    <row r="65" spans="1:11" s="24" customFormat="1" ht="54.75">
      <c r="A65" s="4">
        <v>49</v>
      </c>
      <c r="B65" s="6" t="s">
        <v>30</v>
      </c>
      <c r="C65" s="12" t="s">
        <v>94</v>
      </c>
      <c r="D65" s="3" t="s">
        <v>7</v>
      </c>
      <c r="E65" s="6">
        <v>1</v>
      </c>
      <c r="F65" s="14">
        <v>265</v>
      </c>
      <c r="G65" s="14">
        <f t="shared" si="2"/>
        <v>265</v>
      </c>
      <c r="H65" s="36"/>
      <c r="I65" s="71"/>
      <c r="J65" s="74"/>
      <c r="K65" s="73">
        <f>SUM(E65*J65)</f>
        <v>0</v>
      </c>
    </row>
    <row r="66" spans="1:11" s="24" customFormat="1" ht="14.25">
      <c r="A66" s="4">
        <v>50</v>
      </c>
      <c r="B66" s="6" t="s">
        <v>14</v>
      </c>
      <c r="C66" s="12" t="s">
        <v>79</v>
      </c>
      <c r="D66" s="3" t="s">
        <v>0</v>
      </c>
      <c r="E66" s="6">
        <v>10</v>
      </c>
      <c r="F66" s="14">
        <v>8.3</v>
      </c>
      <c r="G66" s="14">
        <f t="shared" si="2"/>
        <v>83</v>
      </c>
      <c r="H66" s="37"/>
      <c r="I66" s="71"/>
      <c r="J66" s="74"/>
      <c r="K66" s="73">
        <f>SUM(E66*J66)</f>
        <v>0</v>
      </c>
    </row>
    <row r="67" spans="1:11" s="24" customFormat="1" ht="15" thickBot="1">
      <c r="A67" s="76"/>
      <c r="B67" s="77" t="s">
        <v>62</v>
      </c>
      <c r="C67" s="78"/>
      <c r="D67" s="79"/>
      <c r="E67" s="80"/>
      <c r="F67" s="81"/>
      <c r="G67" s="81">
        <f>SUM(G53:G66)</f>
        <v>1583</v>
      </c>
      <c r="H67" s="76" t="s">
        <v>205</v>
      </c>
      <c r="I67" s="76"/>
      <c r="J67" s="82">
        <f>SUM(J7:J66)</f>
        <v>0</v>
      </c>
      <c r="K67" s="81">
        <f>SUM(K53:K66)</f>
        <v>0</v>
      </c>
    </row>
    <row r="68" spans="1:11" s="24" customFormat="1" ht="15" thickTop="1">
      <c r="A68" s="4">
        <v>51</v>
      </c>
      <c r="B68" s="6" t="s">
        <v>99</v>
      </c>
      <c r="C68" s="12" t="s">
        <v>101</v>
      </c>
      <c r="D68" s="3" t="s">
        <v>0</v>
      </c>
      <c r="E68" s="6">
        <v>3</v>
      </c>
      <c r="F68" s="14">
        <v>65</v>
      </c>
      <c r="G68" s="16">
        <f aca="true" t="shared" si="3" ref="G68:G81">E68*F68</f>
        <v>195</v>
      </c>
      <c r="H68" s="35" t="s">
        <v>132</v>
      </c>
      <c r="I68" s="71"/>
      <c r="J68" s="74"/>
      <c r="K68" s="73">
        <f>SUM(E68*J68)</f>
        <v>0</v>
      </c>
    </row>
    <row r="69" spans="1:11" s="24" customFormat="1" ht="14.25">
      <c r="A69" s="4">
        <v>52</v>
      </c>
      <c r="B69" s="6" t="s">
        <v>100</v>
      </c>
      <c r="C69" s="12" t="s">
        <v>102</v>
      </c>
      <c r="D69" s="3" t="s">
        <v>0</v>
      </c>
      <c r="E69" s="6">
        <v>6</v>
      </c>
      <c r="F69" s="14">
        <v>16.5</v>
      </c>
      <c r="G69" s="16">
        <f t="shared" si="3"/>
        <v>99</v>
      </c>
      <c r="H69" s="36"/>
      <c r="I69" s="71"/>
      <c r="J69" s="74"/>
      <c r="K69" s="73">
        <f>SUM(E69*J69)</f>
        <v>0</v>
      </c>
    </row>
    <row r="70" spans="1:11" s="24" customFormat="1" ht="27">
      <c r="A70" s="4">
        <v>53</v>
      </c>
      <c r="B70" s="6" t="s">
        <v>11</v>
      </c>
      <c r="C70" s="12" t="s">
        <v>103</v>
      </c>
      <c r="D70" s="3" t="s">
        <v>0</v>
      </c>
      <c r="E70" s="6">
        <v>1</v>
      </c>
      <c r="F70" s="14">
        <v>30</v>
      </c>
      <c r="G70" s="16">
        <f t="shared" si="3"/>
        <v>30</v>
      </c>
      <c r="H70" s="36"/>
      <c r="I70" s="71"/>
      <c r="J70" s="74"/>
      <c r="K70" s="73">
        <f>SUM(E70*J70)</f>
        <v>0</v>
      </c>
    </row>
    <row r="71" spans="1:11" s="24" customFormat="1" ht="27">
      <c r="A71" s="4">
        <v>54</v>
      </c>
      <c r="B71" s="6" t="s">
        <v>11</v>
      </c>
      <c r="C71" s="12" t="s">
        <v>104</v>
      </c>
      <c r="D71" s="3" t="s">
        <v>0</v>
      </c>
      <c r="E71" s="6">
        <v>1</v>
      </c>
      <c r="F71" s="14">
        <v>30</v>
      </c>
      <c r="G71" s="16">
        <f t="shared" si="3"/>
        <v>30</v>
      </c>
      <c r="H71" s="36"/>
      <c r="I71" s="71"/>
      <c r="J71" s="74"/>
      <c r="K71" s="73">
        <f>SUM(E71*J71)</f>
        <v>0</v>
      </c>
    </row>
    <row r="72" spans="1:11" s="24" customFormat="1" ht="27">
      <c r="A72" s="4">
        <v>55</v>
      </c>
      <c r="B72" s="6" t="s">
        <v>11</v>
      </c>
      <c r="C72" s="12" t="s">
        <v>105</v>
      </c>
      <c r="D72" s="3" t="s">
        <v>0</v>
      </c>
      <c r="E72" s="6">
        <v>1</v>
      </c>
      <c r="F72" s="14">
        <v>30</v>
      </c>
      <c r="G72" s="16">
        <f t="shared" si="3"/>
        <v>30</v>
      </c>
      <c r="H72" s="36"/>
      <c r="I72" s="71"/>
      <c r="J72" s="74"/>
      <c r="K72" s="73">
        <f>SUM(E72*J72)</f>
        <v>0</v>
      </c>
    </row>
    <row r="73" spans="1:11" s="24" customFormat="1" ht="27">
      <c r="A73" s="4">
        <v>56</v>
      </c>
      <c r="B73" s="6" t="s">
        <v>11</v>
      </c>
      <c r="C73" s="12" t="s">
        <v>106</v>
      </c>
      <c r="D73" s="3" t="s">
        <v>0</v>
      </c>
      <c r="E73" s="6">
        <v>1</v>
      </c>
      <c r="F73" s="14">
        <v>30</v>
      </c>
      <c r="G73" s="16">
        <f t="shared" si="3"/>
        <v>30</v>
      </c>
      <c r="H73" s="36"/>
      <c r="I73" s="71"/>
      <c r="J73" s="74"/>
      <c r="K73" s="73">
        <f>SUM(E73*J73)</f>
        <v>0</v>
      </c>
    </row>
    <row r="74" spans="1:11" s="24" customFormat="1" ht="27">
      <c r="A74" s="4">
        <v>57</v>
      </c>
      <c r="B74" s="6" t="s">
        <v>11</v>
      </c>
      <c r="C74" s="12" t="s">
        <v>107</v>
      </c>
      <c r="D74" s="6" t="s">
        <v>0</v>
      </c>
      <c r="E74" s="6">
        <v>2</v>
      </c>
      <c r="F74" s="14">
        <v>21</v>
      </c>
      <c r="G74" s="14">
        <f t="shared" si="3"/>
        <v>42</v>
      </c>
      <c r="H74" s="36"/>
      <c r="I74" s="71"/>
      <c r="J74" s="74"/>
      <c r="K74" s="73">
        <f>SUM(E74*J74)</f>
        <v>0</v>
      </c>
    </row>
    <row r="75" spans="1:11" s="24" customFormat="1" ht="27">
      <c r="A75" s="4">
        <v>58</v>
      </c>
      <c r="B75" s="6" t="s">
        <v>11</v>
      </c>
      <c r="C75" s="12" t="s">
        <v>108</v>
      </c>
      <c r="D75" s="6" t="s">
        <v>0</v>
      </c>
      <c r="E75" s="6">
        <v>2</v>
      </c>
      <c r="F75" s="14">
        <v>21</v>
      </c>
      <c r="G75" s="14">
        <f t="shared" si="3"/>
        <v>42</v>
      </c>
      <c r="H75" s="36"/>
      <c r="I75" s="71"/>
      <c r="J75" s="74"/>
      <c r="K75" s="73">
        <f>SUM(E75*J75)</f>
        <v>0</v>
      </c>
    </row>
    <row r="76" spans="1:11" s="24" customFormat="1" ht="27">
      <c r="A76" s="4">
        <v>59</v>
      </c>
      <c r="B76" s="6" t="s">
        <v>11</v>
      </c>
      <c r="C76" s="12" t="s">
        <v>109</v>
      </c>
      <c r="D76" s="6" t="s">
        <v>0</v>
      </c>
      <c r="E76" s="6">
        <v>2</v>
      </c>
      <c r="F76" s="14">
        <v>21</v>
      </c>
      <c r="G76" s="14">
        <f t="shared" si="3"/>
        <v>42</v>
      </c>
      <c r="H76" s="36"/>
      <c r="I76" s="71"/>
      <c r="J76" s="74"/>
      <c r="K76" s="73">
        <f>SUM(E76*J76)</f>
        <v>0</v>
      </c>
    </row>
    <row r="77" spans="1:11" s="24" customFormat="1" ht="27">
      <c r="A77" s="4">
        <v>60</v>
      </c>
      <c r="B77" s="6" t="s">
        <v>11</v>
      </c>
      <c r="C77" s="12" t="s">
        <v>110</v>
      </c>
      <c r="D77" s="6" t="s">
        <v>0</v>
      </c>
      <c r="E77" s="6">
        <v>2</v>
      </c>
      <c r="F77" s="14">
        <v>21</v>
      </c>
      <c r="G77" s="14">
        <f t="shared" si="3"/>
        <v>42</v>
      </c>
      <c r="H77" s="36"/>
      <c r="I77" s="71"/>
      <c r="J77" s="74"/>
      <c r="K77" s="73">
        <f>SUM(E77*J77)</f>
        <v>0</v>
      </c>
    </row>
    <row r="78" spans="1:11" s="24" customFormat="1" ht="41.25">
      <c r="A78" s="4">
        <v>61</v>
      </c>
      <c r="B78" s="6" t="s">
        <v>11</v>
      </c>
      <c r="C78" s="12" t="s">
        <v>111</v>
      </c>
      <c r="D78" s="6" t="s">
        <v>0</v>
      </c>
      <c r="E78" s="6">
        <v>2</v>
      </c>
      <c r="F78" s="14">
        <v>39</v>
      </c>
      <c r="G78" s="14">
        <f t="shared" si="3"/>
        <v>78</v>
      </c>
      <c r="H78" s="36"/>
      <c r="I78" s="71"/>
      <c r="J78" s="74"/>
      <c r="K78" s="73">
        <f>SUM(E78*J78)</f>
        <v>0</v>
      </c>
    </row>
    <row r="79" spans="1:11" s="24" customFormat="1" ht="27">
      <c r="A79" s="4">
        <v>62</v>
      </c>
      <c r="B79" s="6" t="s">
        <v>11</v>
      </c>
      <c r="C79" s="12" t="s">
        <v>63</v>
      </c>
      <c r="D79" s="6" t="s">
        <v>0</v>
      </c>
      <c r="E79" s="6">
        <v>1</v>
      </c>
      <c r="F79" s="14">
        <v>8</v>
      </c>
      <c r="G79" s="14">
        <f t="shared" si="3"/>
        <v>8</v>
      </c>
      <c r="H79" s="36"/>
      <c r="I79" s="71"/>
      <c r="J79" s="74"/>
      <c r="K79" s="73">
        <f>SUM(E79*J79)</f>
        <v>0</v>
      </c>
    </row>
    <row r="80" spans="1:11" s="24" customFormat="1" ht="27">
      <c r="A80" s="4">
        <v>63</v>
      </c>
      <c r="B80" s="6" t="s">
        <v>11</v>
      </c>
      <c r="C80" s="12" t="s">
        <v>112</v>
      </c>
      <c r="D80" s="6" t="s">
        <v>0</v>
      </c>
      <c r="E80" s="6">
        <v>1</v>
      </c>
      <c r="F80" s="14">
        <v>8</v>
      </c>
      <c r="G80" s="14">
        <f t="shared" si="3"/>
        <v>8</v>
      </c>
      <c r="H80" s="36"/>
      <c r="I80" s="71"/>
      <c r="J80" s="74"/>
      <c r="K80" s="73">
        <f>SUM(E80*J80)</f>
        <v>0</v>
      </c>
    </row>
    <row r="81" spans="1:11" s="24" customFormat="1" ht="41.25">
      <c r="A81" s="4">
        <v>64</v>
      </c>
      <c r="B81" s="6" t="s">
        <v>11</v>
      </c>
      <c r="C81" s="12" t="s">
        <v>113</v>
      </c>
      <c r="D81" s="3" t="s">
        <v>5</v>
      </c>
      <c r="E81" s="3">
        <v>1</v>
      </c>
      <c r="F81" s="14">
        <v>44</v>
      </c>
      <c r="G81" s="16">
        <f t="shared" si="3"/>
        <v>44</v>
      </c>
      <c r="H81" s="36"/>
      <c r="I81" s="71"/>
      <c r="J81" s="74"/>
      <c r="K81" s="73">
        <f>SUM(E81*J81)</f>
        <v>0</v>
      </c>
    </row>
    <row r="82" spans="1:11" s="24" customFormat="1" ht="27">
      <c r="A82" s="4">
        <v>65</v>
      </c>
      <c r="B82" s="6" t="s">
        <v>11</v>
      </c>
      <c r="C82" s="12" t="s">
        <v>114</v>
      </c>
      <c r="D82" s="6" t="s">
        <v>0</v>
      </c>
      <c r="E82" s="6">
        <v>1</v>
      </c>
      <c r="F82" s="14">
        <v>16</v>
      </c>
      <c r="G82" s="14">
        <f aca="true" t="shared" si="4" ref="G82:G98">E82*F82</f>
        <v>16</v>
      </c>
      <c r="H82" s="36"/>
      <c r="I82" s="71"/>
      <c r="J82" s="74"/>
      <c r="K82" s="73">
        <f>SUM(E82*J82)</f>
        <v>0</v>
      </c>
    </row>
    <row r="83" spans="1:11" s="24" customFormat="1" ht="27">
      <c r="A83" s="4">
        <v>66</v>
      </c>
      <c r="B83" s="6" t="s">
        <v>9</v>
      </c>
      <c r="C83" s="12" t="s">
        <v>214</v>
      </c>
      <c r="D83" s="3" t="s">
        <v>0</v>
      </c>
      <c r="E83" s="6">
        <v>1</v>
      </c>
      <c r="F83" s="14">
        <v>70</v>
      </c>
      <c r="G83" s="16">
        <f t="shared" si="4"/>
        <v>70</v>
      </c>
      <c r="H83" s="36"/>
      <c r="I83" s="71"/>
      <c r="J83" s="74"/>
      <c r="K83" s="73">
        <f>SUM(E83*J83)</f>
        <v>0</v>
      </c>
    </row>
    <row r="84" spans="1:11" s="24" customFormat="1" ht="27">
      <c r="A84" s="4">
        <v>67</v>
      </c>
      <c r="B84" s="6" t="s">
        <v>44</v>
      </c>
      <c r="C84" s="12" t="s">
        <v>213</v>
      </c>
      <c r="D84" s="3" t="s">
        <v>0</v>
      </c>
      <c r="E84" s="6">
        <v>1</v>
      </c>
      <c r="F84" s="14">
        <v>21</v>
      </c>
      <c r="G84" s="16">
        <f t="shared" si="4"/>
        <v>21</v>
      </c>
      <c r="H84" s="36"/>
      <c r="I84" s="71"/>
      <c r="J84" s="74"/>
      <c r="K84" s="73">
        <f>SUM(E84*J84)</f>
        <v>0</v>
      </c>
    </row>
    <row r="85" spans="1:11" s="24" customFormat="1" ht="27">
      <c r="A85" s="4">
        <v>68</v>
      </c>
      <c r="B85" s="6" t="s">
        <v>44</v>
      </c>
      <c r="C85" s="12" t="s">
        <v>212</v>
      </c>
      <c r="D85" s="3" t="s">
        <v>0</v>
      </c>
      <c r="E85" s="6">
        <v>1</v>
      </c>
      <c r="F85" s="14">
        <v>14</v>
      </c>
      <c r="G85" s="16">
        <f t="shared" si="4"/>
        <v>14</v>
      </c>
      <c r="H85" s="36"/>
      <c r="I85" s="71"/>
      <c r="J85" s="74"/>
      <c r="K85" s="73">
        <f>SUM(E85*J85)</f>
        <v>0</v>
      </c>
    </row>
    <row r="86" spans="1:11" s="24" customFormat="1" ht="27">
      <c r="A86" s="4">
        <v>69</v>
      </c>
      <c r="B86" s="6" t="s">
        <v>44</v>
      </c>
      <c r="C86" s="12" t="s">
        <v>211</v>
      </c>
      <c r="D86" s="3" t="s">
        <v>0</v>
      </c>
      <c r="E86" s="6">
        <v>1</v>
      </c>
      <c r="F86" s="14">
        <v>25</v>
      </c>
      <c r="G86" s="16">
        <f t="shared" si="4"/>
        <v>25</v>
      </c>
      <c r="H86" s="36"/>
      <c r="I86" s="71"/>
      <c r="J86" s="74"/>
      <c r="K86" s="73">
        <f>SUM(E86*J86)</f>
        <v>0</v>
      </c>
    </row>
    <row r="87" spans="1:11" s="24" customFormat="1" ht="14.25">
      <c r="A87" s="4">
        <v>70</v>
      </c>
      <c r="B87" s="6" t="s">
        <v>215</v>
      </c>
      <c r="C87" s="12" t="s">
        <v>115</v>
      </c>
      <c r="D87" s="3" t="s">
        <v>0</v>
      </c>
      <c r="E87" s="6">
        <v>2</v>
      </c>
      <c r="F87" s="14">
        <v>27</v>
      </c>
      <c r="G87" s="14">
        <f t="shared" si="4"/>
        <v>54</v>
      </c>
      <c r="H87" s="36"/>
      <c r="I87" s="71"/>
      <c r="J87" s="74"/>
      <c r="K87" s="73">
        <f>SUM(E87*J87)</f>
        <v>0</v>
      </c>
    </row>
    <row r="88" spans="1:11" s="24" customFormat="1" ht="14.25">
      <c r="A88" s="4">
        <v>71</v>
      </c>
      <c r="B88" s="6" t="s">
        <v>116</v>
      </c>
      <c r="C88" s="12" t="s">
        <v>119</v>
      </c>
      <c r="D88" s="3" t="s">
        <v>0</v>
      </c>
      <c r="E88" s="6">
        <v>1</v>
      </c>
      <c r="F88" s="14">
        <v>260</v>
      </c>
      <c r="G88" s="16">
        <f t="shared" si="4"/>
        <v>260</v>
      </c>
      <c r="H88" s="36"/>
      <c r="I88" s="71"/>
      <c r="J88" s="74"/>
      <c r="K88" s="73">
        <f>SUM(E88*J88)</f>
        <v>0</v>
      </c>
    </row>
    <row r="89" spans="1:11" s="24" customFormat="1" ht="14.25">
      <c r="A89" s="4">
        <v>72</v>
      </c>
      <c r="B89" s="6" t="s">
        <v>117</v>
      </c>
      <c r="C89" s="12" t="s">
        <v>118</v>
      </c>
      <c r="D89" s="3" t="s">
        <v>0</v>
      </c>
      <c r="E89" s="6">
        <v>1</v>
      </c>
      <c r="F89" s="14">
        <v>53</v>
      </c>
      <c r="G89" s="14">
        <f t="shared" si="4"/>
        <v>53</v>
      </c>
      <c r="H89" s="36"/>
      <c r="I89" s="71"/>
      <c r="J89" s="74"/>
      <c r="K89" s="73">
        <f>SUM(E89*J89)</f>
        <v>0</v>
      </c>
    </row>
    <row r="90" spans="1:11" s="24" customFormat="1" ht="14.25">
      <c r="A90" s="4">
        <v>73</v>
      </c>
      <c r="B90" s="6" t="s">
        <v>120</v>
      </c>
      <c r="C90" s="12" t="s">
        <v>121</v>
      </c>
      <c r="D90" s="3" t="s">
        <v>0</v>
      </c>
      <c r="E90" s="6">
        <v>1</v>
      </c>
      <c r="F90" s="14">
        <v>47</v>
      </c>
      <c r="G90" s="16">
        <f t="shared" si="4"/>
        <v>47</v>
      </c>
      <c r="H90" s="36"/>
      <c r="I90" s="71"/>
      <c r="J90" s="74"/>
      <c r="K90" s="73">
        <f>SUM(E90*J90)</f>
        <v>0</v>
      </c>
    </row>
    <row r="91" spans="1:11" s="24" customFormat="1" ht="27">
      <c r="A91" s="4">
        <v>74</v>
      </c>
      <c r="B91" s="6" t="s">
        <v>51</v>
      </c>
      <c r="C91" s="12" t="s">
        <v>122</v>
      </c>
      <c r="D91" s="3" t="s">
        <v>8</v>
      </c>
      <c r="E91" s="6">
        <v>1</v>
      </c>
      <c r="F91" s="14">
        <v>180</v>
      </c>
      <c r="G91" s="14">
        <f t="shared" si="4"/>
        <v>180</v>
      </c>
      <c r="H91" s="36"/>
      <c r="I91" s="71"/>
      <c r="J91" s="74"/>
      <c r="K91" s="73">
        <f>SUM(E91*J91)</f>
        <v>0</v>
      </c>
    </row>
    <row r="92" spans="1:11" s="24" customFormat="1" ht="27">
      <c r="A92" s="4">
        <v>75</v>
      </c>
      <c r="B92" s="6" t="s">
        <v>51</v>
      </c>
      <c r="C92" s="12" t="s">
        <v>123</v>
      </c>
      <c r="D92" s="3" t="s">
        <v>8</v>
      </c>
      <c r="E92" s="6">
        <v>1</v>
      </c>
      <c r="F92" s="14">
        <v>15</v>
      </c>
      <c r="G92" s="14">
        <f>E92*F92</f>
        <v>15</v>
      </c>
      <c r="H92" s="36"/>
      <c r="I92" s="71"/>
      <c r="J92" s="74"/>
      <c r="K92" s="73">
        <f>SUM(E92*J92)</f>
        <v>0</v>
      </c>
    </row>
    <row r="93" spans="1:11" s="24" customFormat="1" ht="27">
      <c r="A93" s="4">
        <v>76</v>
      </c>
      <c r="B93" s="6" t="s">
        <v>51</v>
      </c>
      <c r="C93" s="12" t="s">
        <v>124</v>
      </c>
      <c r="D93" s="3" t="s">
        <v>0</v>
      </c>
      <c r="E93" s="6">
        <v>1</v>
      </c>
      <c r="F93" s="14">
        <v>18</v>
      </c>
      <c r="G93" s="14">
        <f>E93*F93</f>
        <v>18</v>
      </c>
      <c r="H93" s="36"/>
      <c r="I93" s="71"/>
      <c r="J93" s="74"/>
      <c r="K93" s="73">
        <f>SUM(E93*J93)</f>
        <v>0</v>
      </c>
    </row>
    <row r="94" spans="1:11" s="24" customFormat="1" ht="14.25">
      <c r="A94" s="4">
        <v>77</v>
      </c>
      <c r="B94" s="6" t="s">
        <v>125</v>
      </c>
      <c r="C94" s="12" t="s">
        <v>126</v>
      </c>
      <c r="D94" s="3" t="s">
        <v>0</v>
      </c>
      <c r="E94" s="6">
        <v>10</v>
      </c>
      <c r="F94" s="14">
        <v>1.6</v>
      </c>
      <c r="G94" s="16">
        <f t="shared" si="4"/>
        <v>16</v>
      </c>
      <c r="H94" s="36"/>
      <c r="I94" s="71"/>
      <c r="J94" s="74"/>
      <c r="K94" s="73">
        <f>SUM(E94*J94)</f>
        <v>0</v>
      </c>
    </row>
    <row r="95" spans="1:11" s="24" customFormat="1" ht="14.25">
      <c r="A95" s="4">
        <v>78</v>
      </c>
      <c r="B95" s="6" t="s">
        <v>127</v>
      </c>
      <c r="C95" s="12" t="s">
        <v>128</v>
      </c>
      <c r="D95" s="3" t="s">
        <v>8</v>
      </c>
      <c r="E95" s="6">
        <v>1</v>
      </c>
      <c r="F95" s="14">
        <v>400</v>
      </c>
      <c r="G95" s="14">
        <f t="shared" si="4"/>
        <v>400</v>
      </c>
      <c r="H95" s="36"/>
      <c r="I95" s="71"/>
      <c r="J95" s="74"/>
      <c r="K95" s="73">
        <f>SUM(E95*J95)</f>
        <v>0</v>
      </c>
    </row>
    <row r="96" spans="1:11" s="24" customFormat="1" ht="41.25">
      <c r="A96" s="4">
        <v>79</v>
      </c>
      <c r="B96" s="6" t="s">
        <v>18</v>
      </c>
      <c r="C96" s="12" t="s">
        <v>129</v>
      </c>
      <c r="D96" s="6" t="s">
        <v>0</v>
      </c>
      <c r="E96" s="6">
        <v>1</v>
      </c>
      <c r="F96" s="14">
        <v>45</v>
      </c>
      <c r="G96" s="16">
        <f t="shared" si="4"/>
        <v>45</v>
      </c>
      <c r="H96" s="36"/>
      <c r="I96" s="71"/>
      <c r="J96" s="74"/>
      <c r="K96" s="73">
        <f>SUM(E96*J96)</f>
        <v>0</v>
      </c>
    </row>
    <row r="97" spans="1:11" s="24" customFormat="1" ht="27">
      <c r="A97" s="4">
        <v>80</v>
      </c>
      <c r="B97" s="6" t="s">
        <v>42</v>
      </c>
      <c r="C97" s="12" t="s">
        <v>130</v>
      </c>
      <c r="D97" s="6" t="s">
        <v>0</v>
      </c>
      <c r="E97" s="6">
        <v>40</v>
      </c>
      <c r="F97" s="14">
        <v>1.7</v>
      </c>
      <c r="G97" s="14">
        <f t="shared" si="4"/>
        <v>68</v>
      </c>
      <c r="H97" s="36"/>
      <c r="I97" s="71"/>
      <c r="J97" s="74"/>
      <c r="K97" s="73">
        <f>SUM(E97*J97)</f>
        <v>0</v>
      </c>
    </row>
    <row r="98" spans="1:11" s="24" customFormat="1" ht="27">
      <c r="A98" s="4">
        <v>81</v>
      </c>
      <c r="B98" s="6" t="s">
        <v>42</v>
      </c>
      <c r="C98" s="12" t="s">
        <v>131</v>
      </c>
      <c r="D98" s="6" t="s">
        <v>0</v>
      </c>
      <c r="E98" s="6">
        <v>40</v>
      </c>
      <c r="F98" s="14">
        <v>5.5</v>
      </c>
      <c r="G98" s="14">
        <f t="shared" si="4"/>
        <v>220</v>
      </c>
      <c r="H98" s="37"/>
      <c r="I98" s="71"/>
      <c r="J98" s="74"/>
      <c r="K98" s="73">
        <f>SUM(E98*J98)</f>
        <v>0</v>
      </c>
    </row>
    <row r="99" spans="1:11" s="24" customFormat="1" ht="15" thickBot="1">
      <c r="A99" s="76"/>
      <c r="B99" s="77" t="s">
        <v>62</v>
      </c>
      <c r="C99" s="78"/>
      <c r="D99" s="79"/>
      <c r="E99" s="80"/>
      <c r="F99" s="81"/>
      <c r="G99" s="81">
        <f>SUM(G68:G98)</f>
        <v>2242</v>
      </c>
      <c r="H99" s="76" t="s">
        <v>205</v>
      </c>
      <c r="I99" s="76"/>
      <c r="J99" s="82">
        <f>SUM(J11:J98)</f>
        <v>0</v>
      </c>
      <c r="K99" s="81">
        <f>SUM(K68:K98)</f>
        <v>0</v>
      </c>
    </row>
    <row r="100" spans="1:11" s="24" customFormat="1" ht="27.75" thickTop="1">
      <c r="A100" s="4">
        <v>82</v>
      </c>
      <c r="B100" s="6" t="s">
        <v>30</v>
      </c>
      <c r="C100" s="12" t="s">
        <v>32</v>
      </c>
      <c r="D100" s="6" t="s">
        <v>0</v>
      </c>
      <c r="E100" s="6">
        <v>7500</v>
      </c>
      <c r="F100" s="14">
        <v>0.63</v>
      </c>
      <c r="G100" s="16">
        <f>E100*F100</f>
        <v>4725</v>
      </c>
      <c r="H100" s="35" t="s">
        <v>133</v>
      </c>
      <c r="I100" s="71"/>
      <c r="J100" s="74"/>
      <c r="K100" s="73">
        <f>SUM(E100*J100)</f>
        <v>0</v>
      </c>
    </row>
    <row r="101" spans="1:11" s="24" customFormat="1" ht="32.25" customHeight="1">
      <c r="A101" s="4">
        <v>83</v>
      </c>
      <c r="B101" s="6" t="s">
        <v>26</v>
      </c>
      <c r="C101" s="12" t="s">
        <v>45</v>
      </c>
      <c r="D101" s="3" t="s">
        <v>8</v>
      </c>
      <c r="E101" s="6">
        <v>5</v>
      </c>
      <c r="F101" s="14">
        <v>450</v>
      </c>
      <c r="G101" s="16">
        <f>E101*F101</f>
        <v>2250</v>
      </c>
      <c r="H101" s="37"/>
      <c r="I101" s="71"/>
      <c r="J101" s="74"/>
      <c r="K101" s="73">
        <f>SUM(E101*J101)</f>
        <v>0</v>
      </c>
    </row>
    <row r="102" spans="1:11" s="24" customFormat="1" ht="15" thickBot="1">
      <c r="A102" s="76"/>
      <c r="B102" s="77" t="s">
        <v>62</v>
      </c>
      <c r="C102" s="78"/>
      <c r="D102" s="79"/>
      <c r="E102" s="80"/>
      <c r="F102" s="81"/>
      <c r="G102" s="81">
        <f>SUM(G100:G101)</f>
        <v>6975</v>
      </c>
      <c r="H102" s="76" t="s">
        <v>206</v>
      </c>
      <c r="I102" s="76"/>
      <c r="J102" s="82">
        <f>SUM(J14:J101)</f>
        <v>0</v>
      </c>
      <c r="K102" s="81">
        <f>SUM(K100:K101)</f>
        <v>0</v>
      </c>
    </row>
    <row r="103" spans="1:11" s="24" customFormat="1" ht="29.25" thickTop="1">
      <c r="A103" s="4">
        <v>84</v>
      </c>
      <c r="B103" s="6" t="s">
        <v>51</v>
      </c>
      <c r="C103" s="12" t="s">
        <v>134</v>
      </c>
      <c r="D103" s="3" t="s">
        <v>8</v>
      </c>
      <c r="E103" s="6">
        <v>1</v>
      </c>
      <c r="F103" s="14">
        <v>125</v>
      </c>
      <c r="G103" s="14">
        <f>E103*F103</f>
        <v>125</v>
      </c>
      <c r="H103" s="30" t="s">
        <v>208</v>
      </c>
      <c r="I103" s="71"/>
      <c r="J103" s="74"/>
      <c r="K103" s="73">
        <f>SUM(E103*J103)</f>
        <v>0</v>
      </c>
    </row>
    <row r="104" spans="1:11" s="24" customFormat="1" ht="15" thickBot="1">
      <c r="A104" s="76"/>
      <c r="B104" s="77" t="s">
        <v>62</v>
      </c>
      <c r="C104" s="78"/>
      <c r="D104" s="79"/>
      <c r="E104" s="80"/>
      <c r="F104" s="81"/>
      <c r="G104" s="81">
        <f>SUM(G103)</f>
        <v>125</v>
      </c>
      <c r="H104" s="76" t="s">
        <v>207</v>
      </c>
      <c r="I104" s="76"/>
      <c r="J104" s="82">
        <f>SUM(J16:J103)</f>
        <v>0</v>
      </c>
      <c r="K104" s="81">
        <f>SUM(K103)</f>
        <v>0</v>
      </c>
    </row>
    <row r="105" spans="1:11" s="24" customFormat="1" ht="27.75" thickTop="1">
      <c r="A105" s="4">
        <v>85</v>
      </c>
      <c r="B105" s="3" t="s">
        <v>135</v>
      </c>
      <c r="C105" s="8" t="s">
        <v>136</v>
      </c>
      <c r="D105" s="3" t="s">
        <v>0</v>
      </c>
      <c r="E105" s="3">
        <v>20</v>
      </c>
      <c r="F105" s="14">
        <v>28</v>
      </c>
      <c r="G105" s="14">
        <f aca="true" t="shared" si="5" ref="G105:G118">F105*E105</f>
        <v>560</v>
      </c>
      <c r="H105" s="39" t="s">
        <v>137</v>
      </c>
      <c r="I105" s="63"/>
      <c r="J105" s="75"/>
      <c r="K105" s="73">
        <f>SUM(E105*J105)</f>
        <v>0</v>
      </c>
    </row>
    <row r="106" spans="1:11" s="24" customFormat="1" ht="14.25">
      <c r="A106" s="4">
        <v>86</v>
      </c>
      <c r="B106" s="40" t="s">
        <v>138</v>
      </c>
      <c r="C106" s="8" t="s">
        <v>139</v>
      </c>
      <c r="D106" s="3" t="s">
        <v>0</v>
      </c>
      <c r="E106" s="3">
        <v>20</v>
      </c>
      <c r="F106" s="14">
        <v>60</v>
      </c>
      <c r="G106" s="14">
        <f t="shared" si="5"/>
        <v>1200</v>
      </c>
      <c r="H106" s="36"/>
      <c r="I106" s="63"/>
      <c r="J106" s="75"/>
      <c r="K106" s="73">
        <f>SUM(E106*J106)</f>
        <v>0</v>
      </c>
    </row>
    <row r="107" spans="1:11" s="24" customFormat="1" ht="14.25">
      <c r="A107" s="4">
        <v>87</v>
      </c>
      <c r="B107" s="23" t="s">
        <v>140</v>
      </c>
      <c r="C107" s="41" t="s">
        <v>141</v>
      </c>
      <c r="D107" s="3" t="s">
        <v>0</v>
      </c>
      <c r="E107" s="3">
        <v>20</v>
      </c>
      <c r="F107" s="14">
        <v>70</v>
      </c>
      <c r="G107" s="14">
        <f t="shared" si="5"/>
        <v>1400</v>
      </c>
      <c r="H107" s="36"/>
      <c r="I107" s="63"/>
      <c r="J107" s="75"/>
      <c r="K107" s="73">
        <f>SUM(E107*J107)</f>
        <v>0</v>
      </c>
    </row>
    <row r="108" spans="1:11" s="24" customFormat="1" ht="41.25">
      <c r="A108" s="4">
        <v>88</v>
      </c>
      <c r="B108" s="3" t="s">
        <v>142</v>
      </c>
      <c r="C108" s="42" t="s">
        <v>143</v>
      </c>
      <c r="D108" s="3" t="s">
        <v>0</v>
      </c>
      <c r="E108" s="3">
        <v>20</v>
      </c>
      <c r="F108" s="14">
        <v>49.5</v>
      </c>
      <c r="G108" s="14">
        <f t="shared" si="5"/>
        <v>990</v>
      </c>
      <c r="H108" s="36"/>
      <c r="I108" s="63"/>
      <c r="J108" s="75"/>
      <c r="K108" s="73">
        <f>SUM(E108*J108)</f>
        <v>0</v>
      </c>
    </row>
    <row r="109" spans="1:11" s="24" customFormat="1" ht="14.25">
      <c r="A109" s="4">
        <v>89</v>
      </c>
      <c r="B109" s="23" t="s">
        <v>140</v>
      </c>
      <c r="C109" s="8" t="s">
        <v>144</v>
      </c>
      <c r="D109" s="3" t="s">
        <v>0</v>
      </c>
      <c r="E109" s="3">
        <v>20</v>
      </c>
      <c r="F109" s="43">
        <v>46</v>
      </c>
      <c r="G109" s="14">
        <f t="shared" si="5"/>
        <v>920</v>
      </c>
      <c r="H109" s="36"/>
      <c r="I109" s="63"/>
      <c r="J109" s="75"/>
      <c r="K109" s="73">
        <f>SUM(E109*J109)</f>
        <v>0</v>
      </c>
    </row>
    <row r="110" spans="1:11" s="24" customFormat="1" ht="27">
      <c r="A110" s="4">
        <v>90</v>
      </c>
      <c r="B110" s="3" t="s">
        <v>145</v>
      </c>
      <c r="C110" s="8" t="s">
        <v>146</v>
      </c>
      <c r="D110" s="3" t="s">
        <v>0</v>
      </c>
      <c r="E110" s="3">
        <v>20</v>
      </c>
      <c r="F110" s="14">
        <v>30</v>
      </c>
      <c r="G110" s="14">
        <f t="shared" si="5"/>
        <v>600</v>
      </c>
      <c r="H110" s="36"/>
      <c r="I110" s="63"/>
      <c r="J110" s="75"/>
      <c r="K110" s="73">
        <f>SUM(E110*J110)</f>
        <v>0</v>
      </c>
    </row>
    <row r="111" spans="1:11" s="24" customFormat="1" ht="27">
      <c r="A111" s="4">
        <v>91</v>
      </c>
      <c r="B111" s="9" t="s">
        <v>147</v>
      </c>
      <c r="C111" s="44" t="s">
        <v>148</v>
      </c>
      <c r="D111" s="9" t="s">
        <v>8</v>
      </c>
      <c r="E111" s="9">
        <v>20</v>
      </c>
      <c r="F111" s="43">
        <v>40</v>
      </c>
      <c r="G111" s="43">
        <f t="shared" si="5"/>
        <v>800</v>
      </c>
      <c r="H111" s="36"/>
      <c r="I111" s="63"/>
      <c r="J111" s="75"/>
      <c r="K111" s="73">
        <f>SUM(E111*J111)</f>
        <v>0</v>
      </c>
    </row>
    <row r="112" spans="1:11" ht="27">
      <c r="A112" s="4">
        <v>92</v>
      </c>
      <c r="B112" s="3" t="s">
        <v>149</v>
      </c>
      <c r="C112" s="8" t="s">
        <v>216</v>
      </c>
      <c r="D112" s="3" t="s">
        <v>150</v>
      </c>
      <c r="E112" s="3">
        <v>20</v>
      </c>
      <c r="F112" s="14">
        <v>18.3</v>
      </c>
      <c r="G112" s="14">
        <f t="shared" si="5"/>
        <v>366</v>
      </c>
      <c r="H112" s="36"/>
      <c r="I112" s="63"/>
      <c r="J112" s="75"/>
      <c r="K112" s="73">
        <f>SUM(E112*J112)</f>
        <v>0</v>
      </c>
    </row>
    <row r="113" spans="1:11" ht="27">
      <c r="A113" s="4">
        <v>93</v>
      </c>
      <c r="B113" s="3" t="s">
        <v>142</v>
      </c>
      <c r="C113" s="8" t="s">
        <v>151</v>
      </c>
      <c r="D113" s="3" t="s">
        <v>0</v>
      </c>
      <c r="E113" s="3">
        <v>10</v>
      </c>
      <c r="F113" s="14">
        <v>39</v>
      </c>
      <c r="G113" s="14">
        <f t="shared" si="5"/>
        <v>390</v>
      </c>
      <c r="H113" s="36"/>
      <c r="I113" s="63"/>
      <c r="J113" s="75"/>
      <c r="K113" s="73">
        <f>SUM(E113*J113)</f>
        <v>0</v>
      </c>
    </row>
    <row r="114" spans="1:11" ht="27">
      <c r="A114" s="4">
        <v>94</v>
      </c>
      <c r="B114" s="45" t="s">
        <v>152</v>
      </c>
      <c r="C114" s="8" t="s">
        <v>153</v>
      </c>
      <c r="D114" s="3" t="s">
        <v>0</v>
      </c>
      <c r="E114" s="3">
        <v>10</v>
      </c>
      <c r="F114" s="14">
        <v>30</v>
      </c>
      <c r="G114" s="14">
        <f t="shared" si="5"/>
        <v>300</v>
      </c>
      <c r="H114" s="36"/>
      <c r="I114" s="63"/>
      <c r="J114" s="75"/>
      <c r="K114" s="73">
        <f>SUM(E114*J114)</f>
        <v>0</v>
      </c>
    </row>
    <row r="115" spans="1:11" ht="27">
      <c r="A115" s="4">
        <v>95</v>
      </c>
      <c r="B115" s="3" t="s">
        <v>154</v>
      </c>
      <c r="C115" s="8" t="s">
        <v>155</v>
      </c>
      <c r="D115" s="3" t="s">
        <v>0</v>
      </c>
      <c r="E115" s="3">
        <v>2</v>
      </c>
      <c r="F115" s="43">
        <v>55</v>
      </c>
      <c r="G115" s="14">
        <f t="shared" si="5"/>
        <v>110</v>
      </c>
      <c r="H115" s="36"/>
      <c r="I115" s="63"/>
      <c r="J115" s="75"/>
      <c r="K115" s="73">
        <f>SUM(E115*J115)</f>
        <v>0</v>
      </c>
    </row>
    <row r="116" spans="1:11" ht="14.25">
      <c r="A116" s="4">
        <v>96</v>
      </c>
      <c r="B116" s="3" t="s">
        <v>154</v>
      </c>
      <c r="C116" s="8" t="s">
        <v>156</v>
      </c>
      <c r="D116" s="3" t="s">
        <v>0</v>
      </c>
      <c r="E116" s="46">
        <v>2</v>
      </c>
      <c r="F116" s="21">
        <v>220</v>
      </c>
      <c r="G116" s="21">
        <f t="shared" si="5"/>
        <v>440</v>
      </c>
      <c r="H116" s="36"/>
      <c r="I116" s="63"/>
      <c r="J116" s="75"/>
      <c r="K116" s="73">
        <f>SUM(E116*J116)</f>
        <v>0</v>
      </c>
    </row>
    <row r="117" spans="1:11" ht="14.25">
      <c r="A117" s="4">
        <v>97</v>
      </c>
      <c r="B117" s="45" t="s">
        <v>157</v>
      </c>
      <c r="C117" s="47" t="s">
        <v>158</v>
      </c>
      <c r="D117" s="3" t="s">
        <v>0</v>
      </c>
      <c r="E117" s="46">
        <v>2</v>
      </c>
      <c r="F117" s="21">
        <v>30</v>
      </c>
      <c r="G117" s="21">
        <f t="shared" si="5"/>
        <v>60</v>
      </c>
      <c r="H117" s="36"/>
      <c r="I117" s="63"/>
      <c r="J117" s="75"/>
      <c r="K117" s="73">
        <f>SUM(E117*J117)</f>
        <v>0</v>
      </c>
    </row>
    <row r="118" spans="1:11" ht="14.25">
      <c r="A118" s="4">
        <v>98</v>
      </c>
      <c r="B118" s="45" t="s">
        <v>159</v>
      </c>
      <c r="C118" s="47" t="s">
        <v>160</v>
      </c>
      <c r="D118" s="3" t="s">
        <v>0</v>
      </c>
      <c r="E118" s="46">
        <v>2</v>
      </c>
      <c r="F118" s="21">
        <v>45</v>
      </c>
      <c r="G118" s="21">
        <f t="shared" si="5"/>
        <v>90</v>
      </c>
      <c r="H118" s="37"/>
      <c r="I118" s="63"/>
      <c r="J118" s="75"/>
      <c r="K118" s="73">
        <f>SUM(E118*J118)</f>
        <v>0</v>
      </c>
    </row>
    <row r="119" spans="1:11" ht="15" thickBot="1">
      <c r="A119" s="83"/>
      <c r="B119" s="77" t="s">
        <v>62</v>
      </c>
      <c r="C119" s="78"/>
      <c r="D119" s="84"/>
      <c r="E119" s="85"/>
      <c r="F119" s="81"/>
      <c r="G119" s="81">
        <f>SUM(G105:G118)</f>
        <v>8226</v>
      </c>
      <c r="H119" s="76" t="s">
        <v>205</v>
      </c>
      <c r="I119" s="76"/>
      <c r="J119" s="82"/>
      <c r="K119" s="81">
        <f>SUM(K105:K118)</f>
        <v>0</v>
      </c>
    </row>
    <row r="120" spans="1:11" ht="29.25" thickTop="1">
      <c r="A120" s="4">
        <v>99</v>
      </c>
      <c r="B120" s="45" t="s">
        <v>161</v>
      </c>
      <c r="C120" s="47" t="s">
        <v>162</v>
      </c>
      <c r="D120" s="3" t="s">
        <v>0</v>
      </c>
      <c r="E120" s="46">
        <v>2</v>
      </c>
      <c r="F120" s="21">
        <v>180</v>
      </c>
      <c r="G120" s="21">
        <f aca="true" t="shared" si="6" ref="G120:G143">F120*E120</f>
        <v>360</v>
      </c>
      <c r="H120" s="34" t="s">
        <v>163</v>
      </c>
      <c r="I120" s="63"/>
      <c r="J120" s="75"/>
      <c r="K120" s="73">
        <f>SUM(E120*J120)</f>
        <v>0</v>
      </c>
    </row>
    <row r="121" spans="1:11" ht="15" thickBot="1">
      <c r="A121" s="83"/>
      <c r="B121" s="77" t="s">
        <v>62</v>
      </c>
      <c r="C121" s="78"/>
      <c r="D121" s="84"/>
      <c r="E121" s="85"/>
      <c r="F121" s="81"/>
      <c r="G121" s="81">
        <f>SUM(G120)</f>
        <v>360</v>
      </c>
      <c r="H121" s="76" t="s">
        <v>205</v>
      </c>
      <c r="I121" s="76"/>
      <c r="J121" s="82"/>
      <c r="K121" s="81">
        <f>SUM(K120)</f>
        <v>0</v>
      </c>
    </row>
    <row r="122" spans="1:11" ht="29.25" thickTop="1">
      <c r="A122" s="4">
        <v>100</v>
      </c>
      <c r="B122" s="45" t="s">
        <v>164</v>
      </c>
      <c r="C122" s="47" t="s">
        <v>165</v>
      </c>
      <c r="D122" s="3" t="s">
        <v>0</v>
      </c>
      <c r="E122" s="46">
        <v>2</v>
      </c>
      <c r="F122" s="21">
        <v>250</v>
      </c>
      <c r="G122" s="21">
        <f t="shared" si="6"/>
        <v>500</v>
      </c>
      <c r="H122" s="34" t="s">
        <v>166</v>
      </c>
      <c r="I122" s="63"/>
      <c r="J122" s="75"/>
      <c r="K122" s="73">
        <f>SUM(E122*J122)</f>
        <v>0</v>
      </c>
    </row>
    <row r="123" spans="1:11" ht="15" thickBot="1">
      <c r="A123" s="83"/>
      <c r="B123" s="77" t="s">
        <v>62</v>
      </c>
      <c r="C123" s="78"/>
      <c r="D123" s="84"/>
      <c r="E123" s="85"/>
      <c r="F123" s="81"/>
      <c r="G123" s="81">
        <f>SUM(G122)</f>
        <v>500</v>
      </c>
      <c r="H123" s="76" t="s">
        <v>205</v>
      </c>
      <c r="I123" s="76"/>
      <c r="J123" s="82"/>
      <c r="K123" s="81">
        <f>SUM(K122)</f>
        <v>0</v>
      </c>
    </row>
    <row r="124" spans="1:11" ht="29.25" thickTop="1">
      <c r="A124" s="4">
        <v>101</v>
      </c>
      <c r="B124" s="23" t="s">
        <v>167</v>
      </c>
      <c r="C124" s="41" t="s">
        <v>168</v>
      </c>
      <c r="D124" s="3" t="s">
        <v>0</v>
      </c>
      <c r="E124" s="3">
        <v>10</v>
      </c>
      <c r="F124" s="14">
        <v>114</v>
      </c>
      <c r="G124" s="14">
        <f>F124*E124</f>
        <v>1140</v>
      </c>
      <c r="H124" s="34" t="s">
        <v>169</v>
      </c>
      <c r="I124" s="63"/>
      <c r="J124" s="75"/>
      <c r="K124" s="73">
        <f>SUM(E124*J124)</f>
        <v>0</v>
      </c>
    </row>
    <row r="125" spans="1:11" ht="15" thickBot="1">
      <c r="A125" s="83"/>
      <c r="B125" s="77" t="s">
        <v>62</v>
      </c>
      <c r="C125" s="78"/>
      <c r="D125" s="84"/>
      <c r="E125" s="85"/>
      <c r="F125" s="81"/>
      <c r="G125" s="81">
        <f>SUM(G124)</f>
        <v>1140</v>
      </c>
      <c r="H125" s="76" t="s">
        <v>205</v>
      </c>
      <c r="I125" s="76"/>
      <c r="J125" s="82"/>
      <c r="K125" s="81">
        <f>SUM(K124)</f>
        <v>0</v>
      </c>
    </row>
    <row r="126" spans="1:11" ht="27.75" thickTop="1">
      <c r="A126" s="4">
        <v>102</v>
      </c>
      <c r="B126" s="48" t="s">
        <v>170</v>
      </c>
      <c r="C126" s="8" t="s">
        <v>171</v>
      </c>
      <c r="D126" s="3" t="s">
        <v>0</v>
      </c>
      <c r="E126" s="49">
        <v>30</v>
      </c>
      <c r="F126" s="21">
        <v>44.6</v>
      </c>
      <c r="G126" s="14">
        <f aca="true" t="shared" si="7" ref="G126:G132">F126*E126</f>
        <v>1338</v>
      </c>
      <c r="H126" s="35" t="s">
        <v>172</v>
      </c>
      <c r="I126" s="63"/>
      <c r="J126" s="75"/>
      <c r="K126" s="73">
        <f>SUM(E126*J126)</f>
        <v>0</v>
      </c>
    </row>
    <row r="127" spans="1:11" ht="27">
      <c r="A127" s="4">
        <v>103</v>
      </c>
      <c r="B127" s="3" t="s">
        <v>135</v>
      </c>
      <c r="C127" s="8" t="s">
        <v>136</v>
      </c>
      <c r="D127" s="3" t="s">
        <v>0</v>
      </c>
      <c r="E127" s="3">
        <v>20</v>
      </c>
      <c r="F127" s="14">
        <v>28</v>
      </c>
      <c r="G127" s="14">
        <f t="shared" si="7"/>
        <v>560</v>
      </c>
      <c r="H127" s="36"/>
      <c r="I127" s="63"/>
      <c r="J127" s="75"/>
      <c r="K127" s="73">
        <f>SUM(E127*J127)</f>
        <v>0</v>
      </c>
    </row>
    <row r="128" spans="1:11" ht="41.25">
      <c r="A128" s="4">
        <v>104</v>
      </c>
      <c r="B128" s="3" t="s">
        <v>173</v>
      </c>
      <c r="C128" s="8" t="s">
        <v>174</v>
      </c>
      <c r="D128" s="3" t="s">
        <v>0</v>
      </c>
      <c r="E128" s="3">
        <v>30</v>
      </c>
      <c r="F128" s="14">
        <v>33</v>
      </c>
      <c r="G128" s="14">
        <f t="shared" si="7"/>
        <v>990</v>
      </c>
      <c r="H128" s="36"/>
      <c r="I128" s="63"/>
      <c r="J128" s="75"/>
      <c r="K128" s="73">
        <f>SUM(E128*J128)</f>
        <v>0</v>
      </c>
    </row>
    <row r="129" spans="1:11" ht="14.25">
      <c r="A129" s="4">
        <v>105</v>
      </c>
      <c r="B129" s="3" t="s">
        <v>154</v>
      </c>
      <c r="C129" s="8" t="s">
        <v>175</v>
      </c>
      <c r="D129" s="3" t="s">
        <v>0</v>
      </c>
      <c r="E129" s="3">
        <v>10</v>
      </c>
      <c r="F129" s="14">
        <v>37</v>
      </c>
      <c r="G129" s="14">
        <f t="shared" si="7"/>
        <v>370</v>
      </c>
      <c r="H129" s="36"/>
      <c r="I129" s="63"/>
      <c r="J129" s="75"/>
      <c r="K129" s="73">
        <f>SUM(E129*J129)</f>
        <v>0</v>
      </c>
    </row>
    <row r="130" spans="1:11" ht="27">
      <c r="A130" s="4">
        <v>106</v>
      </c>
      <c r="B130" s="3" t="s">
        <v>176</v>
      </c>
      <c r="C130" s="8" t="s">
        <v>177</v>
      </c>
      <c r="D130" s="3" t="s">
        <v>0</v>
      </c>
      <c r="E130" s="4">
        <v>2</v>
      </c>
      <c r="F130" s="50">
        <v>160</v>
      </c>
      <c r="G130" s="50">
        <f t="shared" si="7"/>
        <v>320</v>
      </c>
      <c r="H130" s="36"/>
      <c r="I130" s="63"/>
      <c r="J130" s="75"/>
      <c r="K130" s="73">
        <f>SUM(E130*J130)</f>
        <v>0</v>
      </c>
    </row>
    <row r="131" spans="1:11" ht="14.25">
      <c r="A131" s="4">
        <v>107</v>
      </c>
      <c r="B131" s="3" t="s">
        <v>176</v>
      </c>
      <c r="C131" s="8" t="s">
        <v>178</v>
      </c>
      <c r="D131" s="3" t="s">
        <v>0</v>
      </c>
      <c r="E131" s="3">
        <v>20</v>
      </c>
      <c r="F131" s="14">
        <v>70</v>
      </c>
      <c r="G131" s="14">
        <f t="shared" si="7"/>
        <v>1400</v>
      </c>
      <c r="H131" s="36"/>
      <c r="I131" s="63"/>
      <c r="J131" s="75"/>
      <c r="K131" s="73">
        <f>SUM(E131*J131)</f>
        <v>0</v>
      </c>
    </row>
    <row r="132" spans="1:11" ht="14.25">
      <c r="A132" s="4">
        <v>108</v>
      </c>
      <c r="B132" s="51" t="s">
        <v>179</v>
      </c>
      <c r="C132" s="8" t="s">
        <v>223</v>
      </c>
      <c r="D132" s="3" t="s">
        <v>0</v>
      </c>
      <c r="E132" s="3">
        <v>15</v>
      </c>
      <c r="F132" s="52">
        <v>20</v>
      </c>
      <c r="G132" s="14">
        <f t="shared" si="7"/>
        <v>300</v>
      </c>
      <c r="H132" s="36"/>
      <c r="I132" s="63"/>
      <c r="J132" s="75"/>
      <c r="K132" s="73">
        <f>SUM(E132*J132)</f>
        <v>0</v>
      </c>
    </row>
    <row r="133" spans="1:11" ht="14.25">
      <c r="A133" s="4">
        <v>109</v>
      </c>
      <c r="B133" s="53" t="s">
        <v>180</v>
      </c>
      <c r="C133" s="8" t="s">
        <v>225</v>
      </c>
      <c r="D133" s="3" t="s">
        <v>8</v>
      </c>
      <c r="E133" s="46">
        <v>5</v>
      </c>
      <c r="F133" s="21">
        <v>60</v>
      </c>
      <c r="G133" s="21">
        <f t="shared" si="6"/>
        <v>300</v>
      </c>
      <c r="H133" s="36"/>
      <c r="I133" s="63"/>
      <c r="J133" s="75"/>
      <c r="K133" s="73">
        <f>SUM(E133*J133)</f>
        <v>0</v>
      </c>
    </row>
    <row r="134" spans="1:11" ht="27">
      <c r="A134" s="4">
        <v>110</v>
      </c>
      <c r="B134" s="54" t="s">
        <v>147</v>
      </c>
      <c r="C134" s="8" t="s">
        <v>181</v>
      </c>
      <c r="D134" s="3" t="s">
        <v>8</v>
      </c>
      <c r="E134" s="55">
        <v>3</v>
      </c>
      <c r="F134" s="14">
        <v>14</v>
      </c>
      <c r="G134" s="14">
        <f t="shared" si="6"/>
        <v>42</v>
      </c>
      <c r="H134" s="36"/>
      <c r="I134" s="63"/>
      <c r="J134" s="75"/>
      <c r="K134" s="73">
        <f>SUM(E134*J134)</f>
        <v>0</v>
      </c>
    </row>
    <row r="135" spans="1:11" ht="14.25">
      <c r="A135" s="4">
        <v>111</v>
      </c>
      <c r="B135" s="3" t="s">
        <v>182</v>
      </c>
      <c r="C135" s="56" t="s">
        <v>183</v>
      </c>
      <c r="D135" s="3" t="s">
        <v>184</v>
      </c>
      <c r="E135" s="3">
        <v>20</v>
      </c>
      <c r="F135" s="14">
        <v>20</v>
      </c>
      <c r="G135" s="14">
        <f t="shared" si="6"/>
        <v>400</v>
      </c>
      <c r="H135" s="36"/>
      <c r="I135" s="63"/>
      <c r="J135" s="75"/>
      <c r="K135" s="73">
        <f>SUM(E135*J135)</f>
        <v>0</v>
      </c>
    </row>
    <row r="136" spans="1:11" ht="27">
      <c r="A136" s="4">
        <v>112</v>
      </c>
      <c r="B136" s="3" t="s">
        <v>135</v>
      </c>
      <c r="C136" s="8" t="s">
        <v>185</v>
      </c>
      <c r="D136" s="3" t="s">
        <v>0</v>
      </c>
      <c r="E136" s="46">
        <v>12</v>
      </c>
      <c r="F136" s="21">
        <v>60</v>
      </c>
      <c r="G136" s="21">
        <f t="shared" si="6"/>
        <v>720</v>
      </c>
      <c r="H136" s="36"/>
      <c r="I136" s="63"/>
      <c r="J136" s="75"/>
      <c r="K136" s="73">
        <f>SUM(E136*J136)</f>
        <v>0</v>
      </c>
    </row>
    <row r="137" spans="1:11" ht="27">
      <c r="A137" s="4">
        <v>113</v>
      </c>
      <c r="B137" s="3" t="s">
        <v>186</v>
      </c>
      <c r="C137" s="44" t="s">
        <v>222</v>
      </c>
      <c r="D137" s="3" t="s">
        <v>0</v>
      </c>
      <c r="E137" s="3">
        <v>10</v>
      </c>
      <c r="F137" s="14">
        <v>160</v>
      </c>
      <c r="G137" s="14">
        <f t="shared" si="6"/>
        <v>1600</v>
      </c>
      <c r="H137" s="36"/>
      <c r="I137" s="63"/>
      <c r="J137" s="75"/>
      <c r="K137" s="73">
        <f>SUM(E137*J137)</f>
        <v>0</v>
      </c>
    </row>
    <row r="138" spans="1:11" ht="27">
      <c r="A138" s="4">
        <v>114</v>
      </c>
      <c r="B138" s="45" t="s">
        <v>149</v>
      </c>
      <c r="C138" s="8" t="s">
        <v>217</v>
      </c>
      <c r="D138" s="3" t="s">
        <v>150</v>
      </c>
      <c r="E138" s="3">
        <v>15</v>
      </c>
      <c r="F138" s="14">
        <v>20</v>
      </c>
      <c r="G138" s="14">
        <f t="shared" si="6"/>
        <v>300</v>
      </c>
      <c r="H138" s="36"/>
      <c r="I138" s="63"/>
      <c r="J138" s="75"/>
      <c r="K138" s="73">
        <f>SUM(E138*J138)</f>
        <v>0</v>
      </c>
    </row>
    <row r="139" spans="1:11" ht="27">
      <c r="A139" s="4">
        <v>115</v>
      </c>
      <c r="B139" s="3" t="s">
        <v>149</v>
      </c>
      <c r="C139" s="8" t="s">
        <v>218</v>
      </c>
      <c r="D139" s="3" t="s">
        <v>150</v>
      </c>
      <c r="E139" s="3">
        <v>10</v>
      </c>
      <c r="F139" s="14">
        <v>50</v>
      </c>
      <c r="G139" s="14">
        <f t="shared" si="6"/>
        <v>500</v>
      </c>
      <c r="H139" s="36"/>
      <c r="I139" s="63"/>
      <c r="J139" s="75"/>
      <c r="K139" s="73">
        <f>SUM(E139*J139)</f>
        <v>0</v>
      </c>
    </row>
    <row r="140" spans="1:11" ht="14.25">
      <c r="A140" s="4">
        <v>116</v>
      </c>
      <c r="B140" s="45" t="s">
        <v>180</v>
      </c>
      <c r="C140" s="8" t="s">
        <v>221</v>
      </c>
      <c r="D140" s="3" t="s">
        <v>8</v>
      </c>
      <c r="E140" s="46">
        <v>1</v>
      </c>
      <c r="F140" s="21">
        <v>200</v>
      </c>
      <c r="G140" s="21">
        <f t="shared" si="6"/>
        <v>200</v>
      </c>
      <c r="H140" s="36"/>
      <c r="I140" s="63"/>
      <c r="J140" s="75"/>
      <c r="K140" s="73">
        <f>SUM(E140*J140)</f>
        <v>0</v>
      </c>
    </row>
    <row r="141" spans="1:11" ht="27">
      <c r="A141" s="4">
        <v>117</v>
      </c>
      <c r="B141" s="57" t="s">
        <v>187</v>
      </c>
      <c r="C141" s="44" t="s">
        <v>219</v>
      </c>
      <c r="D141" s="9" t="s">
        <v>8</v>
      </c>
      <c r="E141" s="3">
        <v>4</v>
      </c>
      <c r="F141" s="14">
        <v>188</v>
      </c>
      <c r="G141" s="14">
        <f t="shared" si="6"/>
        <v>752</v>
      </c>
      <c r="H141" s="36"/>
      <c r="I141" s="63"/>
      <c r="J141" s="75"/>
      <c r="K141" s="73">
        <f>SUM(E141*J141)</f>
        <v>0</v>
      </c>
    </row>
    <row r="142" spans="1:11" ht="14.25">
      <c r="A142" s="4">
        <v>118</v>
      </c>
      <c r="B142" s="58" t="s">
        <v>188</v>
      </c>
      <c r="C142" s="59" t="s">
        <v>220</v>
      </c>
      <c r="D142" s="3" t="s">
        <v>8</v>
      </c>
      <c r="E142" s="3">
        <v>30</v>
      </c>
      <c r="F142" s="14">
        <v>21</v>
      </c>
      <c r="G142" s="14">
        <f t="shared" si="6"/>
        <v>630</v>
      </c>
      <c r="H142" s="36"/>
      <c r="I142" s="63"/>
      <c r="J142" s="75"/>
      <c r="K142" s="73">
        <f>SUM(E142*J142)</f>
        <v>0</v>
      </c>
    </row>
    <row r="143" spans="1:11" ht="14.25">
      <c r="A143" s="4">
        <v>119</v>
      </c>
      <c r="B143" s="60" t="s">
        <v>189</v>
      </c>
      <c r="C143" s="61" t="s">
        <v>190</v>
      </c>
      <c r="D143" s="3" t="s">
        <v>0</v>
      </c>
      <c r="E143" s="3">
        <v>15</v>
      </c>
      <c r="F143" s="14">
        <v>20</v>
      </c>
      <c r="G143" s="14">
        <f t="shared" si="6"/>
        <v>300</v>
      </c>
      <c r="H143" s="37"/>
      <c r="I143" s="63"/>
      <c r="J143" s="75"/>
      <c r="K143" s="73">
        <f>SUM(E143*J143)</f>
        <v>0</v>
      </c>
    </row>
    <row r="144" spans="1:11" ht="15" thickBot="1">
      <c r="A144" s="83"/>
      <c r="B144" s="77" t="s">
        <v>62</v>
      </c>
      <c r="C144" s="78"/>
      <c r="D144" s="84"/>
      <c r="E144" s="85"/>
      <c r="F144" s="81"/>
      <c r="G144" s="81">
        <f>SUM(G126:G143)</f>
        <v>11022</v>
      </c>
      <c r="H144" s="76" t="s">
        <v>205</v>
      </c>
      <c r="I144" s="76"/>
      <c r="J144" s="86"/>
      <c r="K144" s="81">
        <f>SUM(K126:K143)</f>
        <v>0</v>
      </c>
    </row>
    <row r="145" spans="1:11" s="24" customFormat="1" ht="29.25" thickTop="1">
      <c r="A145" s="93">
        <v>120</v>
      </c>
      <c r="B145" s="94" t="s">
        <v>199</v>
      </c>
      <c r="C145" s="95" t="s">
        <v>224</v>
      </c>
      <c r="D145" s="94" t="s">
        <v>200</v>
      </c>
      <c r="E145" s="94">
        <v>10</v>
      </c>
      <c r="F145" s="96">
        <v>379</v>
      </c>
      <c r="G145" s="96">
        <v>3790</v>
      </c>
      <c r="H145" s="87" t="s">
        <v>201</v>
      </c>
      <c r="I145" s="72"/>
      <c r="J145" s="74"/>
      <c r="K145" s="73">
        <f>SUM(E145*J145)</f>
        <v>0</v>
      </c>
    </row>
    <row r="146" spans="1:11" s="24" customFormat="1" ht="15" thickBot="1">
      <c r="A146" s="83"/>
      <c r="B146" s="92" t="s">
        <v>62</v>
      </c>
      <c r="C146" s="88"/>
      <c r="D146" s="89"/>
      <c r="E146" s="90"/>
      <c r="F146" s="91"/>
      <c r="G146" s="91">
        <f>SUM(G145)</f>
        <v>3790</v>
      </c>
      <c r="H146" s="76" t="s">
        <v>205</v>
      </c>
      <c r="I146" s="76"/>
      <c r="J146" s="82"/>
      <c r="K146" s="81">
        <f>SUM(K145)</f>
        <v>0</v>
      </c>
    </row>
    <row r="147" spans="1:11" ht="15" customHeight="1" thickTop="1">
      <c r="A147" s="97" t="s">
        <v>202</v>
      </c>
      <c r="B147" s="98"/>
      <c r="C147" s="98"/>
      <c r="D147" s="98"/>
      <c r="E147" s="98"/>
      <c r="F147" s="99"/>
      <c r="G147" s="103">
        <f>SUM(G8,G24,G26,G30,G32,G35,G40,G43,G50,G52,G67,G99,G102,G104,G119,G121,G123,G125,G144,G146)</f>
        <v>48772</v>
      </c>
      <c r="H147" s="104"/>
      <c r="I147" s="105"/>
      <c r="J147" s="105"/>
      <c r="K147" s="103">
        <f>SUM(K8,K24,K26,K30,K32,K35,K40,K43,K50,K52,K67,K99,K102,K104,K119,K121,K123,K125,K144,K146)</f>
        <v>0</v>
      </c>
    </row>
    <row r="148" spans="1:11" ht="14.25">
      <c r="A148" s="100" t="s">
        <v>203</v>
      </c>
      <c r="B148" s="101"/>
      <c r="C148" s="101"/>
      <c r="D148" s="101"/>
      <c r="E148" s="101"/>
      <c r="F148" s="102"/>
      <c r="G148" s="103">
        <f>SUM(G147*1.21)</f>
        <v>59014.119999999995</v>
      </c>
      <c r="H148" s="104"/>
      <c r="I148" s="105"/>
      <c r="J148" s="105"/>
      <c r="K148" s="103">
        <f>SUM(K147*1.21)</f>
        <v>0</v>
      </c>
    </row>
    <row r="157" spans="7:11" ht="14.25">
      <c r="G157" s="32"/>
      <c r="H157" s="32"/>
      <c r="I157" s="32"/>
      <c r="J157" s="32"/>
      <c r="K157" s="33"/>
    </row>
    <row r="158" spans="7:11" ht="14.25">
      <c r="G158" s="38" t="s">
        <v>204</v>
      </c>
      <c r="H158" s="38"/>
      <c r="I158" s="38"/>
      <c r="J158" s="38"/>
      <c r="K158" s="38"/>
    </row>
  </sheetData>
  <sheetProtection/>
  <mergeCells count="16">
    <mergeCell ref="A147:F147"/>
    <mergeCell ref="A148:F148"/>
    <mergeCell ref="G158:K158"/>
    <mergeCell ref="H41:H42"/>
    <mergeCell ref="H44:H49"/>
    <mergeCell ref="H105:H118"/>
    <mergeCell ref="H126:H143"/>
    <mergeCell ref="F5:G5"/>
    <mergeCell ref="J5:K5"/>
    <mergeCell ref="H53:H66"/>
    <mergeCell ref="H9:H23"/>
    <mergeCell ref="H27:H29"/>
    <mergeCell ref="H68:H98"/>
    <mergeCell ref="H100:H101"/>
    <mergeCell ref="H33:H34"/>
    <mergeCell ref="H36:H39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2021-04-06T15:14:32Z</cp:lastPrinted>
  <dcterms:created xsi:type="dcterms:W3CDTF">2018-05-21T11:46:33Z</dcterms:created>
  <dcterms:modified xsi:type="dcterms:W3CDTF">2021-04-08T10:01:45Z</dcterms:modified>
  <cp:category/>
  <cp:version/>
  <cp:contentType/>
  <cp:contentStatus/>
</cp:coreProperties>
</file>