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VYHRAZENY ICT_mimo\018_Dodávka tonerů 03_2021\"/>
    </mc:Choice>
  </mc:AlternateContent>
  <xr:revisionPtr revIDLastSave="0" documentId="8_{931B1CCD-5FBE-4B0E-9CD0-657B36CDB40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oner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4" l="1"/>
  <c r="K23" i="4" l="1"/>
  <c r="K24" i="4" s="1"/>
  <c r="K22" i="4"/>
  <c r="K20" i="4"/>
  <c r="K19" i="4"/>
  <c r="K18" i="4"/>
  <c r="K17" i="4"/>
  <c r="K21" i="4" s="1"/>
  <c r="K15" i="4"/>
  <c r="K14" i="4"/>
  <c r="K16" i="4" s="1"/>
  <c r="K12" i="4"/>
  <c r="K13" i="4" s="1"/>
  <c r="K10" i="4"/>
  <c r="K11" i="4" s="1"/>
  <c r="K8" i="4"/>
  <c r="K7" i="4"/>
  <c r="K6" i="4"/>
  <c r="K5" i="4"/>
  <c r="K9" i="4" s="1"/>
  <c r="H23" i="4"/>
  <c r="H22" i="4"/>
  <c r="H24" i="4" s="1"/>
  <c r="H20" i="4"/>
  <c r="H19" i="4"/>
  <c r="H18" i="4"/>
  <c r="H17" i="4"/>
  <c r="H21" i="4" s="1"/>
  <c r="H16" i="4"/>
  <c r="H15" i="4"/>
  <c r="H14" i="4"/>
  <c r="H13" i="4"/>
  <c r="H12" i="4"/>
  <c r="H10" i="4"/>
  <c r="H11" i="4" s="1"/>
  <c r="H8" i="4"/>
  <c r="H7" i="4"/>
  <c r="H6" i="4"/>
  <c r="H5" i="4"/>
  <c r="H9" i="4" s="1"/>
  <c r="H25" i="4" l="1"/>
  <c r="H26" i="4" s="1"/>
  <c r="K26" i="4"/>
</calcChain>
</file>

<file path=xl/sharedStrings.xml><?xml version="1.0" encoding="utf-8"?>
<sst xmlns="http://schemas.openxmlformats.org/spreadsheetml/2006/main" count="57" uniqueCount="42">
  <si>
    <t>ks</t>
  </si>
  <si>
    <t>č.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</si>
  <si>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</si>
  <si>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</si>
  <si>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</si>
  <si>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</si>
  <si>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</si>
  <si>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</si>
  <si>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 xml:space="preserve">       Celkem</t>
  </si>
  <si>
    <t>předpokládaná hodnota/ks bez DPH</t>
  </si>
  <si>
    <t>předpokládaná hodnota celkem bez DPH</t>
  </si>
  <si>
    <t xml:space="preserve">      Objednávky celkem bez DPH</t>
  </si>
  <si>
    <t xml:space="preserve">      Objednávky celkem s DPH</t>
  </si>
  <si>
    <t>HP 415X (W2030X)  Black</t>
  </si>
  <si>
    <t>HP 415X (W2032X) Yellow</t>
  </si>
  <si>
    <t>HP 415X (W2033X) Magenta</t>
  </si>
  <si>
    <t>HP 415X (W2031X) Cyan</t>
  </si>
  <si>
    <t>21100114         ODZ</t>
  </si>
  <si>
    <t>alternativní toner</t>
  </si>
  <si>
    <t>21100163           THS</t>
  </si>
  <si>
    <t>odpadní nádržka</t>
  </si>
  <si>
    <t>HP 13 A (Q2613A) Black</t>
  </si>
  <si>
    <t>Canon WT-201</t>
  </si>
  <si>
    <t>cartridge</t>
  </si>
  <si>
    <t>Canon WT-202</t>
  </si>
  <si>
    <t xml:space="preserve">set Canon PG-545XL + CL-546 + GP 501 </t>
  </si>
  <si>
    <t>21100177             THS</t>
  </si>
  <si>
    <t>Canon C-EXV49 (8524B002) Black</t>
  </si>
  <si>
    <t>Canon C-EXV49 (8527B002) Yellow</t>
  </si>
  <si>
    <t>Canon C-EXV49 (8525B002) Cyan</t>
  </si>
  <si>
    <t>Canon C-EXV49 (8526B002) Magenta</t>
  </si>
  <si>
    <t>21100175             ÚŘ</t>
  </si>
  <si>
    <t>Canon CRG 718 (2660B002) Magenta</t>
  </si>
  <si>
    <t>Canon CRG 718 (2659B002) Yellow</t>
  </si>
  <si>
    <t>21100174            THS</t>
  </si>
  <si>
    <t>účastník splňuje ANO/NE</t>
  </si>
  <si>
    <t>nabídková cena celkem bez DPH</t>
  </si>
  <si>
    <t>nabídková cena/ks bez DPH</t>
  </si>
  <si>
    <t>21100044        OU samostatná faktura</t>
  </si>
  <si>
    <t>takto podbarvená pole dodavatel povinně vyplni</t>
  </si>
  <si>
    <t>Podpis oprávněné osoby dodavatele</t>
  </si>
  <si>
    <t>Příloha ke kupní smlouvě - Technická specifikace k VZ "Dodávka tonerů 03/2021"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</si>
</sst>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5" xfId="0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65" fontId="0" fillId="0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3" fillId="0" borderId="0" xfId="0" applyFont="1" applyBorder="1" applyAlignment="1">
      <alignment horizontal="right" wrapText="1"/>
    </xf>
    <xf numFmtId="0" fontId="0" fillId="0" borderId="0" xfId="0" applyAlignment="1"/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165" fontId="0" fillId="0" borderId="40" xfId="0" applyNumberForma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38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1" fillId="4" borderId="37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2" xfId="0" applyBorder="1"/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3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="85" zoomScaleNormal="85" workbookViewId="0">
      <selection activeCell="O5" sqref="O5"/>
    </sheetView>
  </sheetViews>
  <sheetFormatPr defaultRowHeight="15" x14ac:dyDescent="0.25"/>
  <cols>
    <col min="1" max="1" width="6.140625" style="4" customWidth="1"/>
    <col min="2" max="2" width="13" style="4" customWidth="1"/>
    <col min="3" max="3" width="44.140625" style="1" customWidth="1"/>
    <col min="4" max="4" width="7.140625" style="4" customWidth="1"/>
    <col min="5" max="5" width="13.5703125" style="8" customWidth="1"/>
    <col min="6" max="6" width="16.85546875" customWidth="1"/>
    <col min="7" max="7" width="13" customWidth="1"/>
    <col min="8" max="8" width="13.7109375" customWidth="1"/>
    <col min="9" max="9" width="10" style="4" customWidth="1"/>
    <col min="10" max="10" width="12.28515625" style="4" customWidth="1"/>
    <col min="11" max="11" width="15" style="17" customWidth="1"/>
  </cols>
  <sheetData>
    <row r="1" spans="1:11" ht="45" customHeight="1" x14ac:dyDescent="0.25">
      <c r="A1" s="5" t="s">
        <v>41</v>
      </c>
      <c r="B1" s="5"/>
      <c r="E1" s="88"/>
      <c r="F1" s="88"/>
      <c r="G1" s="88"/>
      <c r="H1" s="88"/>
      <c r="I1" s="54"/>
      <c r="J1" s="54"/>
      <c r="K1" s="16"/>
    </row>
    <row r="2" spans="1:11" ht="19.5" customHeight="1" x14ac:dyDescent="0.25">
      <c r="A2" s="5"/>
      <c r="B2" s="82"/>
      <c r="C2" s="83" t="s">
        <v>39</v>
      </c>
      <c r="E2" s="53"/>
      <c r="F2" s="53"/>
      <c r="G2" s="53"/>
      <c r="H2" s="53"/>
      <c r="I2" s="54"/>
      <c r="J2" s="54"/>
      <c r="K2" s="16"/>
    </row>
    <row r="3" spans="1:11" ht="33.75" customHeight="1" thickBot="1" x14ac:dyDescent="0.3">
      <c r="A3" s="6" t="s">
        <v>5</v>
      </c>
      <c r="B3" s="6"/>
    </row>
    <row r="4" spans="1:11" ht="39" thickBot="1" x14ac:dyDescent="0.3">
      <c r="A4" s="34" t="s">
        <v>1</v>
      </c>
      <c r="B4" s="35" t="s">
        <v>3</v>
      </c>
      <c r="C4" s="35" t="s">
        <v>4</v>
      </c>
      <c r="D4" s="36" t="s">
        <v>0</v>
      </c>
      <c r="E4" s="37" t="s">
        <v>2</v>
      </c>
      <c r="F4" s="36" t="s">
        <v>6</v>
      </c>
      <c r="G4" s="36" t="s">
        <v>9</v>
      </c>
      <c r="H4" s="36" t="s">
        <v>10</v>
      </c>
      <c r="I4" s="36" t="s">
        <v>35</v>
      </c>
      <c r="J4" s="64" t="s">
        <v>37</v>
      </c>
      <c r="K4" s="38" t="s">
        <v>36</v>
      </c>
    </row>
    <row r="5" spans="1:11" ht="30.75" customHeight="1" x14ac:dyDescent="0.25">
      <c r="A5" s="44">
        <v>1</v>
      </c>
      <c r="B5" s="26" t="s">
        <v>7</v>
      </c>
      <c r="C5" s="27" t="s">
        <v>13</v>
      </c>
      <c r="D5" s="25">
        <v>1</v>
      </c>
      <c r="E5" s="61" t="s">
        <v>38</v>
      </c>
      <c r="F5" s="33"/>
      <c r="G5" s="28">
        <v>3300</v>
      </c>
      <c r="H5" s="28">
        <f>D5*G5</f>
        <v>3300</v>
      </c>
      <c r="I5" s="29"/>
      <c r="J5" s="70">
        <v>0</v>
      </c>
      <c r="K5" s="75">
        <f>D5*J5</f>
        <v>0</v>
      </c>
    </row>
    <row r="6" spans="1:11" ht="30.75" customHeight="1" x14ac:dyDescent="0.25">
      <c r="A6" s="40">
        <v>2</v>
      </c>
      <c r="B6" s="9" t="s">
        <v>7</v>
      </c>
      <c r="C6" s="7" t="s">
        <v>14</v>
      </c>
      <c r="D6" s="2">
        <v>1</v>
      </c>
      <c r="E6" s="62"/>
      <c r="F6" s="30"/>
      <c r="G6" s="22">
        <v>3600</v>
      </c>
      <c r="H6" s="23">
        <f>D6*G6</f>
        <v>3600</v>
      </c>
      <c r="I6" s="3"/>
      <c r="J6" s="71">
        <v>0</v>
      </c>
      <c r="K6" s="76">
        <f>D6*J6</f>
        <v>0</v>
      </c>
    </row>
    <row r="7" spans="1:11" ht="30.75" customHeight="1" x14ac:dyDescent="0.25">
      <c r="A7" s="39">
        <v>3</v>
      </c>
      <c r="B7" s="13" t="s">
        <v>7</v>
      </c>
      <c r="C7" s="14" t="s">
        <v>15</v>
      </c>
      <c r="D7" s="12">
        <v>1</v>
      </c>
      <c r="E7" s="62"/>
      <c r="F7" s="32"/>
      <c r="G7" s="23">
        <v>3600</v>
      </c>
      <c r="H7" s="21">
        <f>D7*G7</f>
        <v>3600</v>
      </c>
      <c r="I7" s="15"/>
      <c r="J7" s="72">
        <v>0</v>
      </c>
      <c r="K7" s="77">
        <f>D7*J7</f>
        <v>0</v>
      </c>
    </row>
    <row r="8" spans="1:11" ht="30.75" customHeight="1" thickBot="1" x14ac:dyDescent="0.3">
      <c r="A8" s="41">
        <v>4</v>
      </c>
      <c r="B8" s="9" t="s">
        <v>7</v>
      </c>
      <c r="C8" s="10" t="s">
        <v>16</v>
      </c>
      <c r="D8" s="2">
        <v>1</v>
      </c>
      <c r="E8" s="62"/>
      <c r="F8" s="31"/>
      <c r="G8" s="24">
        <v>3600</v>
      </c>
      <c r="H8" s="24">
        <f>D8*G8</f>
        <v>3600</v>
      </c>
      <c r="I8" s="11"/>
      <c r="J8" s="73">
        <v>0</v>
      </c>
      <c r="K8" s="78">
        <f>D8*J8</f>
        <v>0</v>
      </c>
    </row>
    <row r="9" spans="1:11" ht="30.75" customHeight="1" thickTop="1" thickBot="1" x14ac:dyDescent="0.3">
      <c r="A9" s="50"/>
      <c r="B9" s="58" t="s">
        <v>8</v>
      </c>
      <c r="C9" s="59"/>
      <c r="D9" s="60"/>
      <c r="E9" s="63"/>
      <c r="F9" s="19"/>
      <c r="G9" s="19"/>
      <c r="H9" s="20">
        <f>SUM(H5:H8)</f>
        <v>14100</v>
      </c>
      <c r="I9" s="43"/>
      <c r="J9" s="65"/>
      <c r="K9" s="80">
        <f>SUM(K5:K8)</f>
        <v>0</v>
      </c>
    </row>
    <row r="10" spans="1:11" ht="30.75" customHeight="1" thickBot="1" x14ac:dyDescent="0.3">
      <c r="A10" s="41">
        <v>5</v>
      </c>
      <c r="B10" s="9" t="s">
        <v>18</v>
      </c>
      <c r="C10" s="10" t="s">
        <v>21</v>
      </c>
      <c r="D10" s="2">
        <v>4</v>
      </c>
      <c r="E10" s="61" t="s">
        <v>17</v>
      </c>
      <c r="F10" s="67"/>
      <c r="G10" s="68">
        <v>690</v>
      </c>
      <c r="H10" s="68">
        <f>D10*G10</f>
        <v>2760</v>
      </c>
      <c r="I10" s="69"/>
      <c r="J10" s="74">
        <v>0</v>
      </c>
      <c r="K10" s="79">
        <f>D10*J10</f>
        <v>0</v>
      </c>
    </row>
    <row r="11" spans="1:11" ht="30.75" customHeight="1" thickTop="1" thickBot="1" x14ac:dyDescent="0.3">
      <c r="A11" s="42"/>
      <c r="B11" s="58" t="s">
        <v>8</v>
      </c>
      <c r="C11" s="59"/>
      <c r="D11" s="60"/>
      <c r="E11" s="63"/>
      <c r="F11" s="19"/>
      <c r="G11" s="19"/>
      <c r="H11" s="20">
        <f>SUM(H10)</f>
        <v>2760</v>
      </c>
      <c r="I11" s="43"/>
      <c r="J11" s="65"/>
      <c r="K11" s="80">
        <f>K10</f>
        <v>0</v>
      </c>
    </row>
    <row r="12" spans="1:11" ht="30.75" customHeight="1" thickBot="1" x14ac:dyDescent="0.3">
      <c r="A12" s="41">
        <v>6</v>
      </c>
      <c r="B12" s="9" t="s">
        <v>20</v>
      </c>
      <c r="C12" s="10" t="s">
        <v>22</v>
      </c>
      <c r="D12" s="2">
        <v>3</v>
      </c>
      <c r="E12" s="61" t="s">
        <v>19</v>
      </c>
      <c r="F12" s="67"/>
      <c r="G12" s="68">
        <v>490</v>
      </c>
      <c r="H12" s="68">
        <f>D12*G12</f>
        <v>1470</v>
      </c>
      <c r="I12" s="69"/>
      <c r="J12" s="74">
        <v>0</v>
      </c>
      <c r="K12" s="79">
        <f>D12*J12</f>
        <v>0</v>
      </c>
    </row>
    <row r="13" spans="1:11" ht="30.75" customHeight="1" thickTop="1" thickBot="1" x14ac:dyDescent="0.3">
      <c r="A13" s="42"/>
      <c r="B13" s="58" t="s">
        <v>8</v>
      </c>
      <c r="C13" s="59"/>
      <c r="D13" s="60"/>
      <c r="E13" s="63"/>
      <c r="F13" s="19"/>
      <c r="G13" s="19"/>
      <c r="H13" s="20">
        <f>SUM(H12)</f>
        <v>1470</v>
      </c>
      <c r="I13" s="43"/>
      <c r="J13" s="65"/>
      <c r="K13" s="80">
        <f>K12</f>
        <v>0</v>
      </c>
    </row>
    <row r="14" spans="1:11" ht="30.75" customHeight="1" x14ac:dyDescent="0.25">
      <c r="A14" s="44">
        <v>7</v>
      </c>
      <c r="B14" s="26" t="s">
        <v>20</v>
      </c>
      <c r="C14" s="27" t="s">
        <v>24</v>
      </c>
      <c r="D14" s="25">
        <v>2</v>
      </c>
      <c r="E14" s="61" t="s">
        <v>26</v>
      </c>
      <c r="F14" s="33"/>
      <c r="G14" s="28">
        <v>700</v>
      </c>
      <c r="H14" s="28">
        <f>D14*G14</f>
        <v>1400</v>
      </c>
      <c r="I14" s="29"/>
      <c r="J14" s="70">
        <v>0</v>
      </c>
      <c r="K14" s="75">
        <f>D14*J14</f>
        <v>0</v>
      </c>
    </row>
    <row r="15" spans="1:11" ht="30.75" customHeight="1" thickBot="1" x14ac:dyDescent="0.3">
      <c r="A15" s="51">
        <v>8</v>
      </c>
      <c r="B15" s="13" t="s">
        <v>23</v>
      </c>
      <c r="C15" s="52" t="s">
        <v>25</v>
      </c>
      <c r="D15" s="12">
        <v>1</v>
      </c>
      <c r="E15" s="62"/>
      <c r="F15" s="31"/>
      <c r="G15" s="24">
        <v>900</v>
      </c>
      <c r="H15" s="24">
        <f>D15*G15</f>
        <v>900</v>
      </c>
      <c r="I15" s="11"/>
      <c r="J15" s="73">
        <v>0</v>
      </c>
      <c r="K15" s="78">
        <f>D15*J15</f>
        <v>0</v>
      </c>
    </row>
    <row r="16" spans="1:11" ht="30.75" customHeight="1" thickTop="1" thickBot="1" x14ac:dyDescent="0.3">
      <c r="A16" s="42"/>
      <c r="B16" s="58" t="s">
        <v>8</v>
      </c>
      <c r="C16" s="59"/>
      <c r="D16" s="60"/>
      <c r="E16" s="63"/>
      <c r="F16" s="19"/>
      <c r="G16" s="19"/>
      <c r="H16" s="20">
        <f>SUM(H14:H15)</f>
        <v>2300</v>
      </c>
      <c r="I16" s="43"/>
      <c r="J16" s="65"/>
      <c r="K16" s="80">
        <f>SUM(K14:K15)</f>
        <v>0</v>
      </c>
    </row>
    <row r="17" spans="1:11" ht="30.75" customHeight="1" x14ac:dyDescent="0.25">
      <c r="A17" s="44">
        <v>9</v>
      </c>
      <c r="B17" s="26" t="s">
        <v>7</v>
      </c>
      <c r="C17" s="27" t="s">
        <v>27</v>
      </c>
      <c r="D17" s="25">
        <v>1</v>
      </c>
      <c r="E17" s="61" t="s">
        <v>31</v>
      </c>
      <c r="F17" s="33"/>
      <c r="G17" s="28">
        <v>1300</v>
      </c>
      <c r="H17" s="28">
        <f>D17*G17</f>
        <v>1300</v>
      </c>
      <c r="I17" s="29"/>
      <c r="J17" s="70">
        <v>0</v>
      </c>
      <c r="K17" s="75">
        <f>D17*J17</f>
        <v>0</v>
      </c>
    </row>
    <row r="18" spans="1:11" ht="30.75" customHeight="1" x14ac:dyDescent="0.25">
      <c r="A18" s="39">
        <v>10</v>
      </c>
      <c r="B18" s="9" t="s">
        <v>7</v>
      </c>
      <c r="C18" s="7" t="s">
        <v>28</v>
      </c>
      <c r="D18" s="2">
        <v>1</v>
      </c>
      <c r="E18" s="62"/>
      <c r="F18" s="30"/>
      <c r="G18" s="22">
        <v>1650</v>
      </c>
      <c r="H18" s="22">
        <f>D18*G18</f>
        <v>1650</v>
      </c>
      <c r="I18" s="3"/>
      <c r="J18" s="71">
        <v>0</v>
      </c>
      <c r="K18" s="76">
        <f>D18*J18</f>
        <v>0</v>
      </c>
    </row>
    <row r="19" spans="1:11" ht="30.75" customHeight="1" x14ac:dyDescent="0.25">
      <c r="A19" s="40">
        <v>11</v>
      </c>
      <c r="B19" s="9" t="s">
        <v>7</v>
      </c>
      <c r="C19" s="7" t="s">
        <v>29</v>
      </c>
      <c r="D19" s="2">
        <v>1</v>
      </c>
      <c r="E19" s="62"/>
      <c r="F19" s="30"/>
      <c r="G19" s="22">
        <v>1650</v>
      </c>
      <c r="H19" s="22">
        <f>D19*G19</f>
        <v>1650</v>
      </c>
      <c r="I19" s="3"/>
      <c r="J19" s="72">
        <v>0</v>
      </c>
      <c r="K19" s="77">
        <f>D19*J19</f>
        <v>0</v>
      </c>
    </row>
    <row r="20" spans="1:11" ht="30.75" customHeight="1" thickBot="1" x14ac:dyDescent="0.3">
      <c r="A20" s="41">
        <v>12</v>
      </c>
      <c r="B20" s="13" t="s">
        <v>7</v>
      </c>
      <c r="C20" s="10" t="s">
        <v>30</v>
      </c>
      <c r="D20" s="12">
        <v>1</v>
      </c>
      <c r="E20" s="62"/>
      <c r="F20" s="31"/>
      <c r="G20" s="24">
        <v>1650</v>
      </c>
      <c r="H20" s="24">
        <f>D20*G20</f>
        <v>1650</v>
      </c>
      <c r="I20" s="11"/>
      <c r="J20" s="73">
        <v>0</v>
      </c>
      <c r="K20" s="78">
        <f>D20*J20</f>
        <v>0</v>
      </c>
    </row>
    <row r="21" spans="1:11" ht="30.75" customHeight="1" thickTop="1" thickBot="1" x14ac:dyDescent="0.3">
      <c r="A21" s="42"/>
      <c r="B21" s="58" t="s">
        <v>8</v>
      </c>
      <c r="C21" s="59"/>
      <c r="D21" s="60"/>
      <c r="E21" s="63"/>
      <c r="F21" s="19"/>
      <c r="G21" s="19"/>
      <c r="H21" s="20">
        <f>SUM(H17:H20)</f>
        <v>6250</v>
      </c>
      <c r="I21" s="43"/>
      <c r="J21" s="65"/>
      <c r="K21" s="80">
        <f>SUM(K17:K20)</f>
        <v>0</v>
      </c>
    </row>
    <row r="22" spans="1:11" ht="30.75" customHeight="1" x14ac:dyDescent="0.25">
      <c r="A22" s="44">
        <v>13</v>
      </c>
      <c r="B22" s="9" t="s">
        <v>7</v>
      </c>
      <c r="C22" s="7" t="s">
        <v>32</v>
      </c>
      <c r="D22" s="25">
        <v>1</v>
      </c>
      <c r="E22" s="61" t="s">
        <v>34</v>
      </c>
      <c r="F22" s="33"/>
      <c r="G22" s="28">
        <v>1800</v>
      </c>
      <c r="H22" s="28">
        <f>D22*G22</f>
        <v>1800</v>
      </c>
      <c r="I22" s="29"/>
      <c r="J22" s="70">
        <v>0</v>
      </c>
      <c r="K22" s="75">
        <f>D22*J22</f>
        <v>0</v>
      </c>
    </row>
    <row r="23" spans="1:11" ht="30.75" customHeight="1" thickBot="1" x14ac:dyDescent="0.3">
      <c r="A23" s="51">
        <v>14</v>
      </c>
      <c r="B23" s="9" t="s">
        <v>7</v>
      </c>
      <c r="C23" s="7" t="s">
        <v>33</v>
      </c>
      <c r="D23" s="12">
        <v>1</v>
      </c>
      <c r="E23" s="62"/>
      <c r="F23" s="31"/>
      <c r="G23" s="24">
        <v>1800</v>
      </c>
      <c r="H23" s="24">
        <f>D23*G23</f>
        <v>1800</v>
      </c>
      <c r="I23" s="11"/>
      <c r="J23" s="73">
        <v>0</v>
      </c>
      <c r="K23" s="78">
        <f>D23*J23</f>
        <v>0</v>
      </c>
    </row>
    <row r="24" spans="1:11" ht="30.75" customHeight="1" thickTop="1" thickBot="1" x14ac:dyDescent="0.3">
      <c r="A24" s="42"/>
      <c r="B24" s="58" t="s">
        <v>8</v>
      </c>
      <c r="C24" s="59"/>
      <c r="D24" s="60"/>
      <c r="E24" s="63"/>
      <c r="F24" s="19"/>
      <c r="G24" s="19"/>
      <c r="H24" s="20">
        <f>SUM(H22:H23)</f>
        <v>3600</v>
      </c>
      <c r="I24" s="43"/>
      <c r="J24" s="65"/>
      <c r="K24" s="80">
        <f>SUM(K22:K23)</f>
        <v>0</v>
      </c>
    </row>
    <row r="25" spans="1:11" ht="30.75" customHeight="1" thickBot="1" x14ac:dyDescent="0.3">
      <c r="A25" s="45"/>
      <c r="B25" s="55" t="s">
        <v>11</v>
      </c>
      <c r="C25" s="56"/>
      <c r="D25" s="57"/>
      <c r="E25" s="46"/>
      <c r="F25" s="47"/>
      <c r="G25" s="47"/>
      <c r="H25" s="48">
        <f>SUM(H9,NH9,H11,H13,H16,H21,H24)</f>
        <v>30480</v>
      </c>
      <c r="I25" s="49"/>
      <c r="J25" s="66"/>
      <c r="K25" s="81">
        <f>SUM(K9,K11,K13,K16,K21,K24)</f>
        <v>0</v>
      </c>
    </row>
    <row r="26" spans="1:11" ht="30.75" customHeight="1" thickBot="1" x14ac:dyDescent="0.3">
      <c r="A26" s="45"/>
      <c r="B26" s="55" t="s">
        <v>12</v>
      </c>
      <c r="C26" s="56"/>
      <c r="D26" s="57"/>
      <c r="E26" s="46"/>
      <c r="F26" s="47"/>
      <c r="G26" s="47"/>
      <c r="H26" s="48">
        <f>SUM(H25*1.21)</f>
        <v>36880.799999999996</v>
      </c>
      <c r="I26" s="49"/>
      <c r="J26" s="66"/>
      <c r="K26" s="81">
        <f>K25*1.21</f>
        <v>0</v>
      </c>
    </row>
    <row r="28" spans="1:11" x14ac:dyDescent="0.25">
      <c r="A28"/>
      <c r="B28"/>
      <c r="C28"/>
      <c r="D28" s="1"/>
      <c r="I28"/>
      <c r="J28"/>
      <c r="K28" s="18"/>
    </row>
    <row r="35" spans="6:9" ht="15.75" thickBot="1" x14ac:dyDescent="0.3">
      <c r="F35" s="84"/>
      <c r="G35" s="84"/>
      <c r="H35" s="84"/>
      <c r="I35" s="85"/>
    </row>
    <row r="36" spans="6:9" x14ac:dyDescent="0.25">
      <c r="F36" s="87" t="s">
        <v>40</v>
      </c>
      <c r="G36" s="86"/>
      <c r="H36" s="86"/>
      <c r="I36" s="86"/>
    </row>
  </sheetData>
  <mergeCells count="15">
    <mergeCell ref="F36:I36"/>
    <mergeCell ref="B25:D25"/>
    <mergeCell ref="B26:D26"/>
    <mergeCell ref="B9:D9"/>
    <mergeCell ref="E5:E9"/>
    <mergeCell ref="B11:D11"/>
    <mergeCell ref="E10:E11"/>
    <mergeCell ref="E12:E13"/>
    <mergeCell ref="B13:D13"/>
    <mergeCell ref="E14:E16"/>
    <mergeCell ref="B16:D16"/>
    <mergeCell ref="E17:E21"/>
    <mergeCell ref="B21:D21"/>
    <mergeCell ref="E22:E24"/>
    <mergeCell ref="B24:D24"/>
  </mergeCells>
  <pageMargins left="0.11811023622047245" right="0.11811023622047245" top="0.19685039370078741" bottom="0.19685039370078741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daskova</cp:lastModifiedBy>
  <cp:lastPrinted>2021-03-12T14:46:47Z</cp:lastPrinted>
  <dcterms:created xsi:type="dcterms:W3CDTF">2018-05-21T11:46:33Z</dcterms:created>
  <dcterms:modified xsi:type="dcterms:W3CDTF">2021-03-17T15:16:49Z</dcterms:modified>
</cp:coreProperties>
</file>