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1\IT PŘÍSLUŠENSTVÍ_mimo\xxx_tonery 01_2021\"/>
    </mc:Choice>
  </mc:AlternateContent>
  <xr:revisionPtr revIDLastSave="0" documentId="13_ncr:1_{C8BCF93B-0F9E-466D-AFEC-A5A9A1B1308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Tonery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" l="1"/>
  <c r="H15" i="4"/>
  <c r="H9" i="4"/>
  <c r="J24" i="4"/>
  <c r="J23" i="4"/>
  <c r="J22" i="4"/>
  <c r="J21" i="4"/>
  <c r="J20" i="4"/>
  <c r="J19" i="4"/>
  <c r="J18" i="4"/>
  <c r="J16" i="4"/>
  <c r="J15" i="4"/>
  <c r="J13" i="4"/>
  <c r="J14" i="4" s="1"/>
  <c r="J6" i="4"/>
  <c r="J7" i="4"/>
  <c r="J8" i="4"/>
  <c r="J9" i="4"/>
  <c r="J10" i="4"/>
  <c r="J11" i="4"/>
  <c r="J5" i="4"/>
  <c r="H19" i="4"/>
  <c r="H20" i="4"/>
  <c r="H21" i="4"/>
  <c r="H22" i="4"/>
  <c r="H23" i="4"/>
  <c r="H24" i="4"/>
  <c r="H18" i="4"/>
  <c r="H13" i="4"/>
  <c r="H14" i="4" s="1"/>
  <c r="H6" i="4"/>
  <c r="H7" i="4"/>
  <c r="H8" i="4"/>
  <c r="H10" i="4"/>
  <c r="H11" i="4"/>
  <c r="H5" i="4"/>
  <c r="H17" i="4" l="1"/>
  <c r="H26" i="4" s="1"/>
  <c r="H27" i="4" s="1"/>
  <c r="H12" i="4"/>
  <c r="H25" i="4"/>
  <c r="J17" i="4"/>
  <c r="J25" i="4"/>
  <c r="J12" i="4"/>
  <c r="J26" i="4" s="1"/>
  <c r="J27" i="4" s="1"/>
</calcChain>
</file>

<file path=xl/sharedStrings.xml><?xml version="1.0" encoding="utf-8"?>
<sst xmlns="http://schemas.openxmlformats.org/spreadsheetml/2006/main" count="58" uniqueCount="42">
  <si>
    <t>ks</t>
  </si>
  <si>
    <t>č.</t>
  </si>
  <si>
    <t>číslo objednávky     ÚJF</t>
  </si>
  <si>
    <t>produkt</t>
  </si>
  <si>
    <t>popis</t>
  </si>
  <si>
    <t>konkrétní označení produktu</t>
  </si>
  <si>
    <t xml:space="preserve">       Celkem</t>
  </si>
  <si>
    <t>předpokládaná hodnota celkem bez DPH</t>
  </si>
  <si>
    <t>takto podbarvená pole dodavatel povinně vyplní</t>
  </si>
  <si>
    <t>Razítko a podpis oprávněné osoby dodavatele</t>
  </si>
  <si>
    <t xml:space="preserve">      Cena celkem s DPH</t>
  </si>
  <si>
    <t>nabídková cena celkem bez DPH</t>
  </si>
  <si>
    <t>originální toner</t>
  </si>
  <si>
    <t>kompatibilní toner</t>
  </si>
  <si>
    <t>OKI 46508709 (MC363), žlutá, alternativní</t>
  </si>
  <si>
    <t>pro Canon LBP7660Cdn - CRG 718 M</t>
  </si>
  <si>
    <t>21100012  OU (Faktura č. 2)</t>
  </si>
  <si>
    <t>21100029 THS (Faktura č. 1)</t>
  </si>
  <si>
    <t>21100013 (Faktura č. 1)</t>
  </si>
  <si>
    <t>toner Dell 67H2T, 593-BBBU, barva černá, výtěžnost 6000 stran, pro tiskárny Dell C2660dn, C2665dnf</t>
  </si>
  <si>
    <t xml:space="preserve">toner HP 501A, HP Q6470A, barva černá, výtěžnost 6000 stran, pro tiskárny HP Color LaserJet 3800dn </t>
  </si>
  <si>
    <t>odpadní nádobka</t>
  </si>
  <si>
    <t>pro kopírovací stroj CANON C1225 Image RUNNER, nádobka WT-A3</t>
  </si>
  <si>
    <t>Canon 034 Yellow</t>
  </si>
  <si>
    <t>Canon 034 Black</t>
  </si>
  <si>
    <t>válec</t>
  </si>
  <si>
    <t>Canon Drum Unit 034 Y</t>
  </si>
  <si>
    <t>Canon Drum Unit 034 M</t>
  </si>
  <si>
    <t>Canon Drum Unit 034 C</t>
  </si>
  <si>
    <t>Canon Drum Unit 034 K</t>
  </si>
  <si>
    <t>předpokládaná hodnota za ks bez DPH</t>
  </si>
  <si>
    <t>nabídková cena za ks bez DPH</t>
  </si>
  <si>
    <t xml:space="preserve">     Cena celkem bez DPH</t>
  </si>
  <si>
    <t>pro Canon LBP7660Cdn - CRG 718 K, dvojbalení</t>
  </si>
  <si>
    <t xml:space="preserve">Příloha č. 1 ke Kupní smlouvě - Technická specifikace k VZ "Dodávka tonerů 01/2021 (CRREAT)" </t>
  </si>
  <si>
    <t>Canon CRG 728 (3500B002) černá</t>
  </si>
  <si>
    <t>pro OKI C332/MC363 (Oki 46508712), černá</t>
  </si>
  <si>
    <t>Canon FX10 (0263B002) černá</t>
  </si>
  <si>
    <t>Canon CRG 719 H (3480B002) - černá</t>
  </si>
  <si>
    <t>CANON CRG708H (0917B002), černý</t>
  </si>
  <si>
    <t>445877 ÚŘ - CRREAT  (Faktura č. 3)</t>
  </si>
  <si>
    <t>Zadavatel požaduje tyto produkty: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</si>
</sst>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9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164" fontId="0" fillId="0" borderId="3" xfId="0" applyNumberFormat="1" applyFill="1" applyBorder="1" applyAlignment="1">
      <alignment horizontal="center" vertical="center" wrapText="1"/>
    </xf>
    <xf numFmtId="0" fontId="0" fillId="3" borderId="0" xfId="0" applyFill="1" applyAlignment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4" fillId="0" borderId="0" xfId="1" applyAlignment="1">
      <alignment horizontal="right"/>
    </xf>
    <xf numFmtId="0" fontId="0" fillId="0" borderId="18" xfId="0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 wrapText="1"/>
    </xf>
    <xf numFmtId="164" fontId="1" fillId="4" borderId="2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4" fontId="1" fillId="5" borderId="14" xfId="0" applyNumberFormat="1" applyFont="1" applyFill="1" applyBorder="1" applyAlignment="1">
      <alignment horizontal="center" vertical="center" wrapText="1"/>
    </xf>
    <xf numFmtId="164" fontId="1" fillId="5" borderId="19" xfId="0" applyNumberFormat="1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/>
    </xf>
    <xf numFmtId="0" fontId="0" fillId="5" borderId="4" xfId="0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center" vertical="center" wrapText="1"/>
    </xf>
    <xf numFmtId="164" fontId="1" fillId="5" borderId="2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4" borderId="27" xfId="0" applyFont="1" applyFill="1" applyBorder="1" applyAlignment="1">
      <alignment vertical="center" wrapText="1"/>
    </xf>
    <xf numFmtId="0" fontId="1" fillId="4" borderId="28" xfId="0" applyFont="1" applyFill="1" applyBorder="1" applyAlignment="1">
      <alignment vertical="center" wrapText="1"/>
    </xf>
    <xf numFmtId="164" fontId="1" fillId="5" borderId="33" xfId="0" applyNumberFormat="1" applyFont="1" applyFill="1" applyBorder="1" applyAlignment="1">
      <alignment horizontal="center" vertical="center" wrapText="1"/>
    </xf>
    <xf numFmtId="164" fontId="1" fillId="5" borderId="35" xfId="0" applyNumberFormat="1" applyFont="1" applyFill="1" applyBorder="1" applyAlignment="1">
      <alignment horizontal="center" vertical="center" wrapText="1"/>
    </xf>
    <xf numFmtId="164" fontId="1" fillId="4" borderId="28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23" xfId="0" applyFont="1" applyBorder="1" applyAlignment="1">
      <alignment horizontal="center" vertical="center"/>
    </xf>
    <xf numFmtId="164" fontId="0" fillId="0" borderId="23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vertical="center"/>
    </xf>
    <xf numFmtId="0" fontId="0" fillId="5" borderId="14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24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center" vertical="center"/>
    </xf>
    <xf numFmtId="164" fontId="0" fillId="0" borderId="24" xfId="0" applyNumberFormat="1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left" vertical="center" wrapText="1"/>
    </xf>
    <xf numFmtId="0" fontId="1" fillId="4" borderId="38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164" fontId="0" fillId="2" borderId="30" xfId="0" applyNumberFormat="1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164" fontId="0" fillId="2" borderId="31" xfId="0" applyNumberFormat="1" applyFill="1" applyBorder="1" applyAlignment="1">
      <alignment horizontal="center" vertical="center"/>
    </xf>
    <xf numFmtId="164" fontId="0" fillId="2" borderId="32" xfId="0" applyNumberFormat="1" applyFill="1" applyBorder="1" applyAlignment="1">
      <alignment horizontal="center" vertical="center"/>
    </xf>
    <xf numFmtId="164" fontId="0" fillId="2" borderId="34" xfId="0" applyNumberFormat="1" applyFill="1" applyBorder="1" applyAlignment="1">
      <alignment horizontal="center" vertical="center"/>
    </xf>
    <xf numFmtId="164" fontId="0" fillId="2" borderId="36" xfId="0" applyNumberFormat="1" applyFill="1" applyBorder="1" applyAlignment="1">
      <alignment horizontal="center" vertical="center"/>
    </xf>
    <xf numFmtId="164" fontId="0" fillId="2" borderId="29" xfId="0" applyNumberForma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colors>
    <mruColors>
      <color rgb="FFF2F2F2"/>
      <color rgb="FFFFFFFF"/>
      <color rgb="FFF8F8F8"/>
      <color rgb="FFF5F5F5"/>
      <color rgb="FFFFFFEF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showGridLines="0" tabSelected="1" zoomScaleNormal="100" workbookViewId="0">
      <selection activeCell="J32" sqref="J32"/>
    </sheetView>
  </sheetViews>
  <sheetFormatPr defaultRowHeight="15" x14ac:dyDescent="0.25"/>
  <cols>
    <col min="1" max="1" width="6.140625" style="4" customWidth="1"/>
    <col min="2" max="2" width="13" style="4" customWidth="1"/>
    <col min="3" max="3" width="39.28515625" style="1" customWidth="1"/>
    <col min="4" max="4" width="7.140625" style="4" customWidth="1"/>
    <col min="5" max="5" width="13.140625" style="7" customWidth="1"/>
    <col min="6" max="6" width="16.85546875" customWidth="1"/>
    <col min="7" max="8" width="13.7109375" customWidth="1"/>
    <col min="9" max="9" width="13.7109375" style="14" customWidth="1"/>
    <col min="10" max="10" width="14" style="14" customWidth="1"/>
  </cols>
  <sheetData>
    <row r="1" spans="1:10" ht="21" x14ac:dyDescent="0.25">
      <c r="A1" s="28" t="s">
        <v>34</v>
      </c>
      <c r="B1" s="20"/>
      <c r="E1" s="21"/>
      <c r="F1" s="21"/>
      <c r="G1" s="21"/>
      <c r="H1" s="21"/>
      <c r="I1" s="13"/>
      <c r="J1" s="13"/>
    </row>
    <row r="2" spans="1:10" ht="13.5" customHeight="1" x14ac:dyDescent="0.25">
      <c r="A2" s="20"/>
      <c r="B2" s="20"/>
      <c r="E2" s="21"/>
      <c r="F2" s="21"/>
      <c r="G2" s="21"/>
      <c r="H2" s="21"/>
      <c r="I2" s="13"/>
      <c r="J2" s="13"/>
    </row>
    <row r="3" spans="1:10" ht="15.75" thickBot="1" x14ac:dyDescent="0.3">
      <c r="A3" s="5" t="s">
        <v>41</v>
      </c>
      <c r="B3" s="5"/>
    </row>
    <row r="4" spans="1:10" ht="39" thickBot="1" x14ac:dyDescent="0.3">
      <c r="A4" s="77" t="s">
        <v>1</v>
      </c>
      <c r="B4" s="78" t="s">
        <v>3</v>
      </c>
      <c r="C4" s="78" t="s">
        <v>4</v>
      </c>
      <c r="D4" s="79" t="s">
        <v>0</v>
      </c>
      <c r="E4" s="79" t="s">
        <v>2</v>
      </c>
      <c r="F4" s="79" t="s">
        <v>5</v>
      </c>
      <c r="G4" s="79" t="s">
        <v>30</v>
      </c>
      <c r="H4" s="79" t="s">
        <v>7</v>
      </c>
      <c r="I4" s="80" t="s">
        <v>31</v>
      </c>
      <c r="J4" s="81" t="s">
        <v>11</v>
      </c>
    </row>
    <row r="5" spans="1:10" ht="30" x14ac:dyDescent="0.25">
      <c r="A5" s="44">
        <v>1</v>
      </c>
      <c r="B5" s="45" t="s">
        <v>12</v>
      </c>
      <c r="C5" s="50" t="s">
        <v>35</v>
      </c>
      <c r="D5" s="47">
        <v>4</v>
      </c>
      <c r="E5" s="68" t="s">
        <v>18</v>
      </c>
      <c r="F5" s="82"/>
      <c r="G5" s="48">
        <v>1200</v>
      </c>
      <c r="H5" s="48">
        <f>SUM(G5*D5)</f>
        <v>4800</v>
      </c>
      <c r="I5" s="89"/>
      <c r="J5" s="90">
        <f>SUM(I5*D5)</f>
        <v>0</v>
      </c>
    </row>
    <row r="6" spans="1:10" ht="30" x14ac:dyDescent="0.25">
      <c r="A6" s="49">
        <v>2</v>
      </c>
      <c r="B6" s="45" t="s">
        <v>12</v>
      </c>
      <c r="C6" s="50" t="s">
        <v>36</v>
      </c>
      <c r="D6" s="51">
        <v>4</v>
      </c>
      <c r="E6" s="68"/>
      <c r="F6" s="83"/>
      <c r="G6" s="52">
        <v>1400</v>
      </c>
      <c r="H6" s="48">
        <f t="shared" ref="H6:H11" si="0">SUM(G6*D6)</f>
        <v>5600</v>
      </c>
      <c r="I6" s="91"/>
      <c r="J6" s="90">
        <f t="shared" ref="J6:J11" si="1">SUM(I6*D6)</f>
        <v>0</v>
      </c>
    </row>
    <row r="7" spans="1:10" ht="30" x14ac:dyDescent="0.25">
      <c r="A7" s="44">
        <v>3</v>
      </c>
      <c r="B7" s="45" t="s">
        <v>13</v>
      </c>
      <c r="C7" s="46" t="s">
        <v>14</v>
      </c>
      <c r="D7" s="51">
        <v>1</v>
      </c>
      <c r="E7" s="68"/>
      <c r="F7" s="83"/>
      <c r="G7" s="52">
        <v>610</v>
      </c>
      <c r="H7" s="48">
        <f t="shared" si="0"/>
        <v>610</v>
      </c>
      <c r="I7" s="91"/>
      <c r="J7" s="90">
        <f t="shared" si="1"/>
        <v>0</v>
      </c>
    </row>
    <row r="8" spans="1:10" ht="30" x14ac:dyDescent="0.25">
      <c r="A8" s="44">
        <v>4</v>
      </c>
      <c r="B8" s="45" t="s">
        <v>12</v>
      </c>
      <c r="C8" s="46" t="s">
        <v>37</v>
      </c>
      <c r="D8" s="51">
        <v>1</v>
      </c>
      <c r="E8" s="68"/>
      <c r="F8" s="83"/>
      <c r="G8" s="52">
        <v>1240</v>
      </c>
      <c r="H8" s="48">
        <f t="shared" si="0"/>
        <v>1240</v>
      </c>
      <c r="I8" s="91"/>
      <c r="J8" s="90">
        <f t="shared" si="1"/>
        <v>0</v>
      </c>
    </row>
    <row r="9" spans="1:10" ht="30" x14ac:dyDescent="0.25">
      <c r="A9" s="44">
        <v>5</v>
      </c>
      <c r="B9" s="45" t="s">
        <v>12</v>
      </c>
      <c r="C9" s="53" t="s">
        <v>33</v>
      </c>
      <c r="D9" s="51">
        <v>1</v>
      </c>
      <c r="E9" s="68"/>
      <c r="F9" s="83"/>
      <c r="G9" s="52">
        <v>3350</v>
      </c>
      <c r="H9" s="48">
        <f>SUM(G9*D9)</f>
        <v>3350</v>
      </c>
      <c r="I9" s="91"/>
      <c r="J9" s="90">
        <f t="shared" si="1"/>
        <v>0</v>
      </c>
    </row>
    <row r="10" spans="1:10" ht="30" x14ac:dyDescent="0.25">
      <c r="A10" s="44">
        <v>6</v>
      </c>
      <c r="B10" s="45" t="s">
        <v>12</v>
      </c>
      <c r="C10" s="46" t="s">
        <v>15</v>
      </c>
      <c r="D10" s="51">
        <v>1</v>
      </c>
      <c r="E10" s="68"/>
      <c r="F10" s="83"/>
      <c r="G10" s="52">
        <v>2150</v>
      </c>
      <c r="H10" s="48">
        <f t="shared" si="0"/>
        <v>2150</v>
      </c>
      <c r="I10" s="91"/>
      <c r="J10" s="90">
        <f t="shared" si="1"/>
        <v>0</v>
      </c>
    </row>
    <row r="11" spans="1:10" ht="30.75" thickBot="1" x14ac:dyDescent="0.3">
      <c r="A11" s="54">
        <v>7</v>
      </c>
      <c r="B11" s="55" t="s">
        <v>12</v>
      </c>
      <c r="C11" s="56" t="s">
        <v>38</v>
      </c>
      <c r="D11" s="57">
        <v>1</v>
      </c>
      <c r="E11" s="69"/>
      <c r="F11" s="84"/>
      <c r="G11" s="58">
        <v>2050</v>
      </c>
      <c r="H11" s="48">
        <f t="shared" si="0"/>
        <v>2050</v>
      </c>
      <c r="I11" s="92"/>
      <c r="J11" s="90">
        <f t="shared" si="1"/>
        <v>0</v>
      </c>
    </row>
    <row r="12" spans="1:10" ht="16.5" thickTop="1" thickBot="1" x14ac:dyDescent="0.3">
      <c r="A12" s="70" t="s">
        <v>6</v>
      </c>
      <c r="B12" s="71"/>
      <c r="C12" s="71"/>
      <c r="D12" s="72"/>
      <c r="E12" s="59"/>
      <c r="F12" s="60"/>
      <c r="G12" s="29"/>
      <c r="H12" s="29">
        <f>SUM(H5:H11)</f>
        <v>19800</v>
      </c>
      <c r="I12" s="41"/>
      <c r="J12" s="30">
        <f>SUM(J5:J11)</f>
        <v>0</v>
      </c>
    </row>
    <row r="13" spans="1:10" ht="30.75" thickBot="1" x14ac:dyDescent="0.3">
      <c r="A13" s="61">
        <v>8</v>
      </c>
      <c r="B13" s="36" t="s">
        <v>13</v>
      </c>
      <c r="C13" s="62" t="s">
        <v>39</v>
      </c>
      <c r="D13" s="63">
        <v>3</v>
      </c>
      <c r="E13" s="36" t="s">
        <v>17</v>
      </c>
      <c r="F13" s="85"/>
      <c r="G13" s="64">
        <v>600</v>
      </c>
      <c r="H13" s="64">
        <f>SUM(G13*D13)</f>
        <v>1800</v>
      </c>
      <c r="I13" s="93"/>
      <c r="J13" s="94">
        <f>SUM(I13*D13)</f>
        <v>0</v>
      </c>
    </row>
    <row r="14" spans="1:10" ht="16.5" thickTop="1" thickBot="1" x14ac:dyDescent="0.3">
      <c r="A14" s="73" t="s">
        <v>6</v>
      </c>
      <c r="B14" s="74"/>
      <c r="C14" s="74"/>
      <c r="D14" s="75"/>
      <c r="E14" s="31"/>
      <c r="F14" s="32"/>
      <c r="G14" s="33"/>
      <c r="H14" s="33">
        <f>H13</f>
        <v>1800</v>
      </c>
      <c r="I14" s="42"/>
      <c r="J14" s="34">
        <f>J13</f>
        <v>0</v>
      </c>
    </row>
    <row r="15" spans="1:10" ht="45" x14ac:dyDescent="0.25">
      <c r="A15" s="19">
        <v>9</v>
      </c>
      <c r="B15" s="17" t="s">
        <v>12</v>
      </c>
      <c r="C15" s="37" t="s">
        <v>19</v>
      </c>
      <c r="D15" s="16">
        <v>1</v>
      </c>
      <c r="E15" s="76" t="s">
        <v>16</v>
      </c>
      <c r="F15" s="86"/>
      <c r="G15" s="26">
        <v>3000</v>
      </c>
      <c r="H15" s="26">
        <f>SUM(G15*D15)</f>
        <v>3000</v>
      </c>
      <c r="I15" s="95"/>
      <c r="J15" s="90">
        <f t="shared" ref="J15:J16" si="2">SUM(I15*D15)</f>
        <v>0</v>
      </c>
    </row>
    <row r="16" spans="1:10" ht="45.75" thickBot="1" x14ac:dyDescent="0.3">
      <c r="A16" s="25">
        <v>10</v>
      </c>
      <c r="B16" s="10" t="s">
        <v>12</v>
      </c>
      <c r="C16" s="38" t="s">
        <v>20</v>
      </c>
      <c r="D16" s="35">
        <v>1</v>
      </c>
      <c r="E16" s="69"/>
      <c r="F16" s="87"/>
      <c r="G16" s="12">
        <v>3200</v>
      </c>
      <c r="H16" s="12">
        <f>SUM(G16*D16)</f>
        <v>3200</v>
      </c>
      <c r="I16" s="92"/>
      <c r="J16" s="94">
        <f t="shared" si="2"/>
        <v>0</v>
      </c>
    </row>
    <row r="17" spans="1:10" ht="16.5" thickTop="1" thickBot="1" x14ac:dyDescent="0.3">
      <c r="A17" s="73" t="s">
        <v>6</v>
      </c>
      <c r="B17" s="74"/>
      <c r="C17" s="74"/>
      <c r="D17" s="75"/>
      <c r="E17" s="31"/>
      <c r="F17" s="32"/>
      <c r="G17" s="33"/>
      <c r="H17" s="33">
        <f>SUM(H15:H16)</f>
        <v>6200</v>
      </c>
      <c r="I17" s="42"/>
      <c r="J17" s="34">
        <f>SUM(J15:J16)</f>
        <v>0</v>
      </c>
    </row>
    <row r="18" spans="1:10" ht="30" x14ac:dyDescent="0.25">
      <c r="A18" s="19">
        <v>11</v>
      </c>
      <c r="B18" s="17" t="s">
        <v>21</v>
      </c>
      <c r="C18" s="37" t="s">
        <v>22</v>
      </c>
      <c r="D18" s="16">
        <v>1</v>
      </c>
      <c r="E18" s="76" t="s">
        <v>40</v>
      </c>
      <c r="F18" s="86"/>
      <c r="G18" s="26">
        <v>450</v>
      </c>
      <c r="H18" s="26">
        <f>SUM(G18*D18)</f>
        <v>450</v>
      </c>
      <c r="I18" s="95"/>
      <c r="J18" s="96">
        <f t="shared" ref="J18:J24" si="3">SUM(I18*D18)</f>
        <v>0</v>
      </c>
    </row>
    <row r="19" spans="1:10" ht="30" x14ac:dyDescent="0.25">
      <c r="A19" s="18">
        <v>12</v>
      </c>
      <c r="B19" s="8" t="s">
        <v>12</v>
      </c>
      <c r="C19" s="6" t="s">
        <v>23</v>
      </c>
      <c r="D19" s="2">
        <v>1</v>
      </c>
      <c r="E19" s="68"/>
      <c r="F19" s="88"/>
      <c r="G19" s="9">
        <v>3800</v>
      </c>
      <c r="H19" s="9">
        <f t="shared" ref="H19:H24" si="4">SUM(G19*D19)</f>
        <v>3800</v>
      </c>
      <c r="I19" s="91"/>
      <c r="J19" s="90">
        <f t="shared" si="3"/>
        <v>0</v>
      </c>
    </row>
    <row r="20" spans="1:10" ht="30" x14ac:dyDescent="0.25">
      <c r="A20" s="18">
        <v>13</v>
      </c>
      <c r="B20" s="8" t="s">
        <v>12</v>
      </c>
      <c r="C20" s="6" t="s">
        <v>24</v>
      </c>
      <c r="D20" s="2">
        <v>2</v>
      </c>
      <c r="E20" s="68"/>
      <c r="F20" s="88"/>
      <c r="G20" s="9">
        <v>2400</v>
      </c>
      <c r="H20" s="9">
        <f t="shared" si="4"/>
        <v>4800</v>
      </c>
      <c r="I20" s="91"/>
      <c r="J20" s="90">
        <f t="shared" si="3"/>
        <v>0</v>
      </c>
    </row>
    <row r="21" spans="1:10" x14ac:dyDescent="0.25">
      <c r="A21" s="18">
        <v>14</v>
      </c>
      <c r="B21" s="8" t="s">
        <v>25</v>
      </c>
      <c r="C21" s="6" t="s">
        <v>26</v>
      </c>
      <c r="D21" s="2">
        <v>1</v>
      </c>
      <c r="E21" s="68"/>
      <c r="F21" s="88"/>
      <c r="G21" s="9">
        <v>3750</v>
      </c>
      <c r="H21" s="9">
        <f t="shared" si="4"/>
        <v>3750</v>
      </c>
      <c r="I21" s="91"/>
      <c r="J21" s="90">
        <f t="shared" si="3"/>
        <v>0</v>
      </c>
    </row>
    <row r="22" spans="1:10" x14ac:dyDescent="0.25">
      <c r="A22" s="18">
        <v>15</v>
      </c>
      <c r="B22" s="8" t="s">
        <v>25</v>
      </c>
      <c r="C22" s="6" t="s">
        <v>27</v>
      </c>
      <c r="D22" s="2">
        <v>1</v>
      </c>
      <c r="E22" s="68"/>
      <c r="F22" s="88"/>
      <c r="G22" s="9">
        <v>3750</v>
      </c>
      <c r="H22" s="9">
        <f t="shared" si="4"/>
        <v>3750</v>
      </c>
      <c r="I22" s="91"/>
      <c r="J22" s="90">
        <f t="shared" si="3"/>
        <v>0</v>
      </c>
    </row>
    <row r="23" spans="1:10" x14ac:dyDescent="0.25">
      <c r="A23" s="18">
        <v>16</v>
      </c>
      <c r="B23" s="8" t="s">
        <v>25</v>
      </c>
      <c r="C23" s="6" t="s">
        <v>28</v>
      </c>
      <c r="D23" s="2">
        <v>1</v>
      </c>
      <c r="E23" s="68"/>
      <c r="F23" s="88"/>
      <c r="G23" s="9">
        <v>3750</v>
      </c>
      <c r="H23" s="9">
        <f t="shared" si="4"/>
        <v>3750</v>
      </c>
      <c r="I23" s="91"/>
      <c r="J23" s="90">
        <f t="shared" si="3"/>
        <v>0</v>
      </c>
    </row>
    <row r="24" spans="1:10" ht="15.75" thickBot="1" x14ac:dyDescent="0.3">
      <c r="A24" s="25">
        <v>17</v>
      </c>
      <c r="B24" s="10" t="s">
        <v>25</v>
      </c>
      <c r="C24" s="11" t="s">
        <v>29</v>
      </c>
      <c r="D24" s="35">
        <v>1</v>
      </c>
      <c r="E24" s="69"/>
      <c r="F24" s="87"/>
      <c r="G24" s="12">
        <v>3000</v>
      </c>
      <c r="H24" s="12">
        <f t="shared" si="4"/>
        <v>3000</v>
      </c>
      <c r="I24" s="92"/>
      <c r="J24" s="94">
        <f t="shared" si="3"/>
        <v>0</v>
      </c>
    </row>
    <row r="25" spans="1:10" ht="16.5" thickTop="1" thickBot="1" x14ac:dyDescent="0.3">
      <c r="A25" s="73" t="s">
        <v>6</v>
      </c>
      <c r="B25" s="74"/>
      <c r="C25" s="74"/>
      <c r="D25" s="75"/>
      <c r="E25" s="31"/>
      <c r="F25" s="32"/>
      <c r="G25" s="33"/>
      <c r="H25" s="33">
        <f>SUM(H18:H24)</f>
        <v>23300</v>
      </c>
      <c r="I25" s="42"/>
      <c r="J25" s="34">
        <f>SUM(J18:J24)</f>
        <v>0</v>
      </c>
    </row>
    <row r="26" spans="1:10" ht="15.75" customHeight="1" thickBot="1" x14ac:dyDescent="0.3">
      <c r="A26" s="65" t="s">
        <v>32</v>
      </c>
      <c r="B26" s="66"/>
      <c r="C26" s="66"/>
      <c r="D26" s="67"/>
      <c r="E26" s="39"/>
      <c r="F26" s="40"/>
      <c r="G26" s="40"/>
      <c r="H26" s="43">
        <f>SUM(H25+H17+H14+H12)</f>
        <v>51100</v>
      </c>
      <c r="I26" s="43"/>
      <c r="J26" s="27">
        <f>SUM(J12+J25)</f>
        <v>0</v>
      </c>
    </row>
    <row r="27" spans="1:10" ht="15.75" customHeight="1" thickBot="1" x14ac:dyDescent="0.3">
      <c r="A27" s="65" t="s">
        <v>10</v>
      </c>
      <c r="B27" s="66"/>
      <c r="C27" s="66"/>
      <c r="D27" s="67"/>
      <c r="E27" s="39"/>
      <c r="F27" s="40"/>
      <c r="G27" s="40"/>
      <c r="H27" s="43">
        <f>SUM(H26*1.21)</f>
        <v>61831</v>
      </c>
      <c r="I27" s="43"/>
      <c r="J27" s="27">
        <f>SUM(J26*1.21)</f>
        <v>0</v>
      </c>
    </row>
    <row r="29" spans="1:10" x14ac:dyDescent="0.25">
      <c r="A29" s="3"/>
      <c r="B29" s="22" t="s">
        <v>8</v>
      </c>
    </row>
    <row r="30" spans="1:10" x14ac:dyDescent="0.25">
      <c r="A30"/>
      <c r="B30"/>
      <c r="C30"/>
      <c r="D30" s="1"/>
      <c r="I30" s="15"/>
      <c r="J30" s="15"/>
    </row>
    <row r="39" spans="5:8" ht="15.75" thickBot="1" x14ac:dyDescent="0.3">
      <c r="E39" s="23"/>
      <c r="F39" s="23"/>
      <c r="G39" s="23"/>
      <c r="H39" s="23"/>
    </row>
    <row r="40" spans="5:8" x14ac:dyDescent="0.25">
      <c r="E40" s="24"/>
      <c r="F40" s="24"/>
      <c r="G40" s="24" t="s">
        <v>9</v>
      </c>
      <c r="H40" s="24"/>
    </row>
  </sheetData>
  <mergeCells count="9">
    <mergeCell ref="A27:D27"/>
    <mergeCell ref="E5:E11"/>
    <mergeCell ref="A12:D12"/>
    <mergeCell ref="A25:D25"/>
    <mergeCell ref="A14:D14"/>
    <mergeCell ref="A17:D17"/>
    <mergeCell ref="E15:E16"/>
    <mergeCell ref="E18:E24"/>
    <mergeCell ref="A26:D26"/>
  </mergeCells>
  <pageMargins left="0.11811023622047245" right="0.11811023622047245" top="0.19685039370078741" bottom="0.19685039370078741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Tonery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2020-04-16T06:46:35Z</cp:lastPrinted>
  <dcterms:created xsi:type="dcterms:W3CDTF">2018-05-21T11:46:33Z</dcterms:created>
  <dcterms:modified xsi:type="dcterms:W3CDTF">2021-02-01T15:07:58Z</dcterms:modified>
</cp:coreProperties>
</file>