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!Spolecne KLIENTI - aktualni\UJF v Rezi_OPVaVpI\2020\Cista laborator 2\"/>
    </mc:Choice>
  </mc:AlternateContent>
  <xr:revisionPtr revIDLastSave="0" documentId="13_ncr:1_{ECC4DABE-6E9F-4385-A0BD-E8140DE2A10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FilterDatabase" localSheetId="0">List1!$A$18:$L$68</definedName>
    <definedName name="_xlnm.Sheet_Title" localSheetId="0">"List1"</definedName>
    <definedName name="_xlnm.Print_Area" localSheetId="0">#REF!</definedName>
  </definedNames>
  <calcPr calcId="181029" iterate="1"/>
  <webPublishing css="0" allowPng="1" codePage="1252"/>
</workbook>
</file>

<file path=xl/calcChain.xml><?xml version="1.0" encoding="utf-8"?>
<calcChain xmlns="http://schemas.openxmlformats.org/spreadsheetml/2006/main">
  <c r="L69" i="1" l="1"/>
  <c r="J75" i="1"/>
  <c r="J65" i="1"/>
  <c r="J64" i="1"/>
  <c r="J63" i="1"/>
  <c r="J62" i="1"/>
  <c r="J61" i="1"/>
  <c r="J55" i="1"/>
  <c r="J54" i="1"/>
  <c r="J53" i="1"/>
  <c r="J52" i="1"/>
  <c r="J46" i="1"/>
  <c r="J45" i="1"/>
  <c r="J44" i="1"/>
  <c r="J43" i="1"/>
  <c r="J42" i="1"/>
  <c r="J41" i="1"/>
  <c r="J40" i="1"/>
  <c r="J39" i="1"/>
  <c r="J38" i="1"/>
  <c r="J37" i="1"/>
  <c r="J36" i="1"/>
  <c r="J33" i="1"/>
  <c r="J28" i="1"/>
  <c r="J27" i="1"/>
  <c r="J24" i="1"/>
  <c r="J23" i="1"/>
  <c r="J31" i="1" l="1"/>
  <c r="J32" i="1"/>
  <c r="J58" i="1"/>
  <c r="C27" i="1" l="1"/>
  <c r="A27" i="1"/>
  <c r="A28" i="1" s="1"/>
  <c r="C61" i="1"/>
  <c r="C62" i="1" s="1"/>
  <c r="C63" i="1" s="1"/>
  <c r="C64" i="1" s="1"/>
  <c r="C65" i="1" s="1"/>
  <c r="C58" i="1"/>
  <c r="C52" i="1"/>
  <c r="C53" i="1" s="1"/>
  <c r="C54" i="1" s="1"/>
  <c r="C55" i="1" s="1"/>
  <c r="C23" i="1"/>
  <c r="A61" i="1"/>
  <c r="A62" i="1" s="1"/>
  <c r="A63" i="1" s="1"/>
  <c r="A64" i="1" s="1"/>
  <c r="A65" i="1" s="1"/>
  <c r="A58" i="1"/>
  <c r="A52" i="1"/>
  <c r="A53" i="1" s="1"/>
  <c r="A54" i="1" s="1"/>
  <c r="A55" i="1" s="1"/>
  <c r="A23" i="1"/>
  <c r="A24" i="1" s="1"/>
  <c r="C36" i="1"/>
  <c r="C37" i="1" s="1"/>
  <c r="C31" i="1"/>
  <c r="C32" i="1" s="1"/>
  <c r="C33" i="1" s="1"/>
  <c r="A31" i="1"/>
  <c r="A32" i="1" s="1"/>
  <c r="A33" i="1" s="1"/>
  <c r="A36" i="1"/>
  <c r="A37" i="1" s="1"/>
  <c r="A38" i="1" l="1"/>
  <c r="A43" i="1"/>
  <c r="C43" i="1"/>
  <c r="C38" i="1"/>
  <c r="C44" i="1" l="1"/>
  <c r="C45" i="1"/>
  <c r="C39" i="1"/>
  <c r="A39" i="1"/>
  <c r="A44" i="1"/>
  <c r="A45" i="1"/>
  <c r="J76" i="1"/>
  <c r="J74" i="1"/>
  <c r="J73" i="1"/>
  <c r="J72" i="1"/>
  <c r="C72" i="1"/>
  <c r="A46" i="1" l="1"/>
  <c r="A40" i="1"/>
  <c r="A41" i="1" s="1"/>
  <c r="A42" i="1" s="1"/>
  <c r="C46" i="1"/>
  <c r="C40" i="1"/>
  <c r="C41" i="1" s="1"/>
  <c r="C42" i="1" s="1"/>
  <c r="C73" i="1"/>
  <c r="C74" i="1" s="1"/>
  <c r="C76" i="1" l="1"/>
  <c r="C75" i="1"/>
  <c r="K26" i="1"/>
  <c r="K22" i="1"/>
  <c r="K35" i="1" l="1"/>
  <c r="K60" i="1"/>
  <c r="K71" i="1"/>
  <c r="K51" i="1"/>
  <c r="K57" i="1"/>
  <c r="K30" i="1"/>
  <c r="L20" i="1" s="1"/>
  <c r="L49" i="1" l="1"/>
  <c r="L79" i="1" s="1"/>
  <c r="L80" i="1" s="1"/>
  <c r="L81" i="1" s="1"/>
</calcChain>
</file>

<file path=xl/sharedStrings.xml><?xml version="1.0" encoding="utf-8"?>
<sst xmlns="http://schemas.openxmlformats.org/spreadsheetml/2006/main" count="141" uniqueCount="90">
  <si>
    <t>Stavba:</t>
  </si>
  <si>
    <t>Objekt 231_PŘÍSTAVBA A NÁSTAVBA, STAVEBNÍ ÚPRAVY_2_ETAPA</t>
  </si>
  <si>
    <t>Objekt:</t>
  </si>
  <si>
    <t/>
  </si>
  <si>
    <t>Místo:</t>
  </si>
  <si>
    <t>k.ú. HUSINEC U ŘEŽE, parc. č. 241/43, 560</t>
  </si>
  <si>
    <t>k.ú. VĚTRUŠICE U KLECAN, parc. č. 164/12, 164/20, 189</t>
  </si>
  <si>
    <t>Zadavatel:</t>
  </si>
  <si>
    <t>ÚSTAV JADERNÉ FYZIKY AVČR v.v.i.</t>
  </si>
  <si>
    <t>IČ:</t>
  </si>
  <si>
    <t>250 68 ŘEŽ U PRAHY</t>
  </si>
  <si>
    <t>DIČ:</t>
  </si>
  <si>
    <t>CZ61389005</t>
  </si>
  <si>
    <t>HUSINEC</t>
  </si>
  <si>
    <t>POZN:</t>
  </si>
  <si>
    <t>VZORCE</t>
  </si>
  <si>
    <t>Místnost</t>
  </si>
  <si>
    <t>Název</t>
  </si>
  <si>
    <t>Šířka</t>
  </si>
  <si>
    <t>Hloubka</t>
  </si>
  <si>
    <t>Výška</t>
  </si>
  <si>
    <t>ks</t>
  </si>
  <si>
    <t>Cena (Kč/ks)</t>
  </si>
  <si>
    <t>Cena (Kč)</t>
  </si>
  <si>
    <t>Služ</t>
  </si>
  <si>
    <t>61389005</t>
  </si>
  <si>
    <t>Std</t>
  </si>
  <si>
    <t>Celek</t>
  </si>
  <si>
    <t>Cena celek (Kč)</t>
  </si>
  <si>
    <t>Cena místnost (Kč)</t>
  </si>
  <si>
    <t>Služby, montážní práce, doprava</t>
  </si>
  <si>
    <t>Služby - Montážní práce, doprava</t>
  </si>
  <si>
    <t>Montážní práce</t>
  </si>
  <si>
    <t>Doprava - Řež</t>
  </si>
  <si>
    <t>Revize elektro</t>
  </si>
  <si>
    <t>Další</t>
  </si>
  <si>
    <t>Cena celkem bez DPH</t>
  </si>
  <si>
    <t>Vyhrazené změny</t>
  </si>
  <si>
    <t>Místnost č. 420a, čistá laboratoř</t>
  </si>
  <si>
    <t>Lavice překročná</t>
  </si>
  <si>
    <t>420a</t>
  </si>
  <si>
    <t>420a/P2</t>
  </si>
  <si>
    <t>420a/1</t>
  </si>
  <si>
    <t>420a/D1</t>
  </si>
  <si>
    <t>420a/1/P1</t>
  </si>
  <si>
    <t>420a/1/P2</t>
  </si>
  <si>
    <t>420a/1/P3</t>
  </si>
  <si>
    <t>Digestoř, plastová, 1200</t>
  </si>
  <si>
    <t>Digestoř, plastová, 1500</t>
  </si>
  <si>
    <t>420a/D2</t>
  </si>
  <si>
    <t>C1</t>
  </si>
  <si>
    <t>Skříňka s umyvadlem</t>
  </si>
  <si>
    <t>Skříňka laboratorní výlevková pro práci ve stoje (sokl, dveře L, bez zámku, bez police, falešné čelo)</t>
  </si>
  <si>
    <t>Výlevka keramická, oválná (pro zabudování)</t>
  </si>
  <si>
    <t>Pracovní deska, postforming</t>
  </si>
  <si>
    <t>Baterie laboratorní stojánková - SMĚŠOVACÍ, VODA, kohouty dole</t>
  </si>
  <si>
    <t>Zrcadlo broušené hrany cca 450x600x3mm</t>
  </si>
  <si>
    <t>Lavice překročná, přístupná z obou stran, deska postforming</t>
  </si>
  <si>
    <t>Šatní skříň (bez dveří)</t>
  </si>
  <si>
    <t>Věšáková stěna</t>
  </si>
  <si>
    <t>Skříňová sestava (příklad možného sestavení)</t>
  </si>
  <si>
    <t>Úložná skříň</t>
  </si>
  <si>
    <t>Spojení, případné doplnění police nad věšákovou stěnu</t>
  </si>
  <si>
    <t>Stůl laboratorní, práce ve stoje</t>
  </si>
  <si>
    <t>Stůl laboratorní, rohový, práce ve stoje</t>
  </si>
  <si>
    <t>3000; 2200</t>
  </si>
  <si>
    <t>750;750</t>
  </si>
  <si>
    <t>C3</t>
  </si>
  <si>
    <t>Skříňka otevřená policová (sokl, bez dveří)</t>
  </si>
  <si>
    <t>Pracovní deska, expoxidová pryskyřice (nebo PP vrstva na nosné desce)</t>
  </si>
  <si>
    <t>Zvýšený okraj k pracovní desce</t>
  </si>
  <si>
    <t>Podpěra</t>
  </si>
  <si>
    <t>Skříňka výlevková, (sokl, bez zámku, dveře L)</t>
  </si>
  <si>
    <t>Stojánková směšovací baterie, kohouty nahoře, ramínko "U", G3/4"</t>
  </si>
  <si>
    <t>420a/P1</t>
  </si>
  <si>
    <t>Napojení na VZT odtah</t>
  </si>
  <si>
    <t>Digestoř celoplastová (ventil na vodu, pracovní deska s vaničkou napojenou na chemickou kanalizaci, armatura na studenou užitkovou vodu, úložný prostor pod digestoří)</t>
  </si>
  <si>
    <t>Výlevka, epoxidová pryskyřice (nebo laboratorní kamenina), přepad, sifon a zátka, zabudování do pracovní desky</t>
  </si>
  <si>
    <t>Cenu doplnit do sloupce I, v Kč bez DPH</t>
  </si>
  <si>
    <t>Do vzorců ve sloupcích J, K, L nezasahovat</t>
  </si>
  <si>
    <t>Při doplnění položek pro zabezpečení funkčnosti daného celku -- přidat řádek, ve sloupci A a C uvést číslo místnosti a kód celku (pro zachování funkčnosti  součtových vzorců), ve sloupci D uvést popis, označit řádek ve sloupci N písmenem "D" (jako doplněno)</t>
  </si>
  <si>
    <t>Doplněno v nabídce</t>
  </si>
  <si>
    <t>DOPLNIT</t>
  </si>
  <si>
    <t>Výkaz výměr (čisté prostory)</t>
  </si>
  <si>
    <t>Místnost č. 420a/1, přestupní modul</t>
  </si>
  <si>
    <t>C2</t>
  </si>
  <si>
    <t>X</t>
  </si>
  <si>
    <t>Součinnost pro montáž a instalaci dvou plastových laminárních boxů v laboratoři 420a v budoucnosti</t>
  </si>
  <si>
    <t>DPH (21%)</t>
  </si>
  <si>
    <t>Cena 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</si>
</sst>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9">
    <font>
      <sz val="10"/>
      <color rgb="FF000000"/>
      <name val="FreeSans"/>
    </font>
    <font>
      <sz val="11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b/>
      <sz val="8"/>
      <color rgb="FF000000"/>
      <name val="Calibri"/>
    </font>
    <font>
      <b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1" fontId="4" fillId="0" borderId="0" xfId="0" applyNumberFormat="1" applyFont="1" applyFill="1" applyBorder="1" applyAlignment="1"/>
    <xf numFmtId="1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/>
    <xf numFmtId="0" fontId="4" fillId="3" borderId="0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vertical="center"/>
    </xf>
    <xf numFmtId="0" fontId="4" fillId="3" borderId="0" xfId="0" applyNumberFormat="1" applyFont="1" applyFill="1" applyBorder="1" applyAlignment="1">
      <alignment wrapText="1"/>
    </xf>
    <xf numFmtId="1" fontId="4" fillId="3" borderId="0" xfId="0" applyNumberFormat="1" applyFont="1" applyFill="1" applyBorder="1" applyAlignment="1"/>
    <xf numFmtId="1" fontId="4" fillId="3" borderId="0" xfId="0" applyNumberFormat="1" applyFont="1" applyFill="1" applyBorder="1" applyAlignment="1">
      <alignment horizontal="center" vertical="center"/>
    </xf>
    <xf numFmtId="0" fontId="4" fillId="4" borderId="0" xfId="0" applyNumberFormat="1" applyFont="1" applyFill="1" applyBorder="1" applyAlignment="1">
      <alignment horizontal="center" vertical="center"/>
    </xf>
    <xf numFmtId="0" fontId="4" fillId="4" borderId="0" xfId="0" applyNumberFormat="1" applyFont="1" applyFill="1" applyBorder="1" applyAlignment="1">
      <alignment vertical="center"/>
    </xf>
    <xf numFmtId="0" fontId="4" fillId="4" borderId="0" xfId="0" applyNumberFormat="1" applyFont="1" applyFill="1" applyBorder="1" applyAlignment="1">
      <alignment wrapText="1"/>
    </xf>
    <xf numFmtId="1" fontId="4" fillId="4" borderId="0" xfId="0" applyNumberFormat="1" applyFont="1" applyFill="1" applyBorder="1" applyAlignment="1"/>
    <xf numFmtId="1" fontId="4" fillId="4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wrapText="1"/>
    </xf>
    <xf numFmtId="1" fontId="2" fillId="0" borderId="0" xfId="0" applyNumberFormat="1" applyFont="1" applyFill="1" applyBorder="1" applyAlignment="1"/>
    <xf numFmtId="1" fontId="2" fillId="0" borderId="0" xfId="0" applyNumberFormat="1" applyFont="1" applyFill="1" applyBorder="1" applyAlignment="1">
      <alignment horizontal="center" vertical="center"/>
    </xf>
    <xf numFmtId="4" fontId="2" fillId="3" borderId="0" xfId="0" applyNumberFormat="1" applyFont="1" applyFill="1" applyBorder="1" applyAlignment="1">
      <alignment vertical="center"/>
    </xf>
    <xf numFmtId="0" fontId="2" fillId="3" borderId="0" xfId="0" applyNumberFormat="1" applyFont="1" applyFill="1" applyBorder="1" applyAlignment="1">
      <alignment horizontal="center" vertical="center"/>
    </xf>
    <xf numFmtId="1" fontId="2" fillId="3" borderId="0" xfId="0" applyNumberFormat="1" applyFont="1" applyFill="1" applyBorder="1" applyAlignment="1"/>
    <xf numFmtId="1" fontId="2" fillId="3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4" fontId="2" fillId="4" borderId="0" xfId="0" applyNumberFormat="1" applyFont="1" applyFill="1" applyBorder="1" applyAlignment="1">
      <alignment vertical="center"/>
    </xf>
    <xf numFmtId="0" fontId="4" fillId="4" borderId="0" xfId="0" applyNumberFormat="1" applyFont="1" applyFill="1" applyBorder="1" applyAlignment="1">
      <alignment horizontal="left" vertical="top" wrapText="1"/>
    </xf>
    <xf numFmtId="0" fontId="2" fillId="4" borderId="0" xfId="0" applyNumberFormat="1" applyFont="1" applyFill="1" applyBorder="1" applyAlignment="1">
      <alignment vertical="top" wrapText="1"/>
    </xf>
    <xf numFmtId="0" fontId="2" fillId="4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vertical="top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wrapText="1"/>
    </xf>
    <xf numFmtId="1" fontId="6" fillId="0" borderId="0" xfId="0" applyNumberFormat="1" applyFont="1" applyFill="1" applyBorder="1" applyAlignment="1"/>
    <xf numFmtId="1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5" fillId="4" borderId="0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0" fontId="6" fillId="4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6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0" fontId="5" fillId="3" borderId="0" xfId="0" applyNumberFormat="1" applyFont="1" applyFill="1" applyBorder="1" applyAlignment="1">
      <alignment wrapText="1"/>
    </xf>
    <xf numFmtId="164" fontId="4" fillId="3" borderId="0" xfId="0" applyNumberFormat="1" applyFont="1" applyFill="1" applyBorder="1" applyAlignment="1"/>
    <xf numFmtId="164" fontId="4" fillId="3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/>
    <xf numFmtId="164" fontId="2" fillId="0" borderId="0" xfId="0" applyNumberFormat="1" applyFont="1" applyFill="1" applyBorder="1" applyAlignment="1"/>
    <xf numFmtId="164" fontId="4" fillId="4" borderId="0" xfId="0" applyNumberFormat="1" applyFont="1" applyFill="1" applyBorder="1" applyAlignment="1"/>
    <xf numFmtId="164" fontId="6" fillId="0" borderId="0" xfId="0" applyNumberFormat="1" applyFont="1" applyFill="1" applyBorder="1" applyAlignment="1"/>
    <xf numFmtId="164" fontId="2" fillId="5" borderId="0" xfId="0" applyNumberFormat="1" applyFont="1" applyFill="1" applyBorder="1" applyAlignment="1"/>
    <xf numFmtId="164" fontId="6" fillId="0" borderId="0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/>
    <xf numFmtId="164" fontId="2" fillId="4" borderId="0" xfId="0" applyNumberFormat="1" applyFont="1" applyFill="1" applyBorder="1" applyAlignment="1">
      <alignment horizontal="center" vertical="top"/>
    </xf>
    <xf numFmtId="164" fontId="2" fillId="5" borderId="0" xfId="0" applyNumberFormat="1" applyFont="1" applyFill="1" applyBorder="1" applyAlignment="1">
      <alignment vertical="top"/>
    </xf>
    <xf numFmtId="164" fontId="2" fillId="5" borderId="0" xfId="0" applyNumberFormat="1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/>
    </xf>
    <xf numFmtId="0" fontId="8" fillId="0" borderId="0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1"/>
  <sheetViews>
    <sheetView tabSelected="1" topLeftCell="A61" zoomScaleNormal="100" workbookViewId="0">
      <selection activeCell="D78" sqref="D78"/>
    </sheetView>
  </sheetViews>
  <sheetFormatPr defaultRowHeight="15"/>
  <cols>
    <col min="1" max="1" width="9.140625" style="1"/>
    <col min="2" max="2" width="4.7109375" style="1" customWidth="1"/>
    <col min="3" max="3" width="9.140625" style="1"/>
    <col min="4" max="4" width="44.85546875" style="1" customWidth="1"/>
    <col min="5" max="5" width="9" style="1" customWidth="1"/>
    <col min="6" max="7" width="6.85546875" style="1" customWidth="1"/>
    <col min="8" max="8" width="7.28515625" style="1" customWidth="1"/>
    <col min="9" max="11" width="12.7109375" style="1" customWidth="1"/>
    <col min="12" max="12" width="13.7109375" style="1" customWidth="1"/>
    <col min="13" max="13" width="9.140625" style="45" customWidth="1"/>
    <col min="14" max="16384" width="9.140625" style="1"/>
  </cols>
  <sheetData>
    <row r="1" spans="1:13" ht="21">
      <c r="A1" s="59" t="s">
        <v>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1:13">
      <c r="A3" s="3"/>
      <c r="B3" s="4" t="s">
        <v>0</v>
      </c>
      <c r="C3" s="2"/>
      <c r="D3" s="4" t="s">
        <v>1</v>
      </c>
      <c r="E3" s="2"/>
      <c r="F3" s="2"/>
      <c r="G3" s="2"/>
      <c r="H3" s="2"/>
      <c r="I3" s="2"/>
      <c r="J3" s="2"/>
      <c r="K3" s="2"/>
      <c r="L3" s="2"/>
      <c r="M3" s="3"/>
    </row>
    <row r="4" spans="1:13">
      <c r="A4" s="3"/>
      <c r="B4" s="4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3"/>
    </row>
    <row r="5" spans="1:13">
      <c r="A5" s="3"/>
      <c r="B5" s="2"/>
      <c r="C5" s="2"/>
      <c r="D5" s="4" t="s">
        <v>3</v>
      </c>
      <c r="E5" s="2"/>
      <c r="F5" s="2"/>
      <c r="G5" s="2"/>
      <c r="H5" s="2"/>
      <c r="I5" s="2"/>
      <c r="J5" s="2"/>
      <c r="K5" s="2"/>
      <c r="L5" s="2"/>
      <c r="M5" s="3"/>
    </row>
    <row r="6" spans="1:13">
      <c r="A6" s="3"/>
      <c r="B6" s="4" t="s">
        <v>4</v>
      </c>
      <c r="C6" s="2"/>
      <c r="D6" s="4" t="s">
        <v>5</v>
      </c>
      <c r="E6" s="2"/>
      <c r="F6" s="2"/>
      <c r="G6" s="2"/>
      <c r="H6" s="2"/>
      <c r="I6" s="2"/>
      <c r="J6" s="2"/>
      <c r="K6" s="2"/>
      <c r="L6" s="2"/>
      <c r="M6" s="3"/>
    </row>
    <row r="7" spans="1:13">
      <c r="A7" s="3"/>
      <c r="B7" s="2"/>
      <c r="C7" s="2"/>
      <c r="D7" s="4" t="s">
        <v>6</v>
      </c>
      <c r="E7" s="2"/>
      <c r="F7" s="2"/>
      <c r="G7" s="2"/>
      <c r="H7" s="2"/>
      <c r="I7" s="2"/>
      <c r="J7" s="2"/>
      <c r="K7" s="2"/>
      <c r="L7" s="2"/>
      <c r="M7" s="3"/>
    </row>
    <row r="8" spans="1:13">
      <c r="A8" s="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</row>
    <row r="9" spans="1:13">
      <c r="A9" s="3"/>
      <c r="B9" s="4" t="s">
        <v>7</v>
      </c>
      <c r="C9" s="2"/>
      <c r="D9" s="4" t="s">
        <v>8</v>
      </c>
      <c r="E9" s="4" t="s">
        <v>9</v>
      </c>
      <c r="F9" s="4" t="s">
        <v>25</v>
      </c>
      <c r="G9" s="2"/>
      <c r="H9" s="2"/>
      <c r="I9" s="2"/>
      <c r="J9" s="2"/>
      <c r="K9" s="2"/>
      <c r="L9" s="2"/>
      <c r="M9" s="3"/>
    </row>
    <row r="10" spans="1:13">
      <c r="A10" s="3"/>
      <c r="B10" s="2"/>
      <c r="C10" s="4" t="s">
        <v>3</v>
      </c>
      <c r="D10" s="4" t="s">
        <v>10</v>
      </c>
      <c r="E10" s="4" t="s">
        <v>11</v>
      </c>
      <c r="F10" s="4" t="s">
        <v>12</v>
      </c>
      <c r="G10" s="2"/>
      <c r="H10" s="2"/>
      <c r="I10" s="2"/>
      <c r="J10" s="2"/>
      <c r="K10" s="2"/>
      <c r="L10" s="2"/>
      <c r="M10" s="3"/>
    </row>
    <row r="11" spans="1:13">
      <c r="A11" s="3"/>
      <c r="B11" s="2"/>
      <c r="C11" s="2"/>
      <c r="D11" s="4" t="s">
        <v>13</v>
      </c>
      <c r="E11" s="2"/>
      <c r="F11" s="4" t="s">
        <v>3</v>
      </c>
      <c r="G11" s="2"/>
      <c r="H11" s="2"/>
      <c r="I11" s="2"/>
      <c r="J11" s="2"/>
      <c r="K11" s="2"/>
      <c r="L11" s="2"/>
      <c r="M11" s="3"/>
    </row>
    <row r="12" spans="1:13">
      <c r="A12" s="3"/>
      <c r="B12" s="2"/>
      <c r="C12" s="4" t="s">
        <v>3</v>
      </c>
      <c r="D12" s="2"/>
      <c r="E12" s="2"/>
      <c r="F12" s="4" t="s">
        <v>3</v>
      </c>
      <c r="G12" s="2"/>
      <c r="H12" s="2"/>
      <c r="I12" s="2"/>
      <c r="J12" s="2"/>
      <c r="K12" s="2"/>
      <c r="L12" s="2"/>
      <c r="M12" s="3"/>
    </row>
    <row r="13" spans="1:13">
      <c r="A13" s="5" t="s">
        <v>14</v>
      </c>
      <c r="B13" s="51" t="s">
        <v>78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3"/>
    </row>
    <row r="14" spans="1:13">
      <c r="A14" s="3"/>
      <c r="B14" s="51" t="s">
        <v>79</v>
      </c>
      <c r="C14" s="2"/>
      <c r="D14" s="2"/>
      <c r="E14" s="2"/>
      <c r="F14" s="2"/>
      <c r="G14" s="2"/>
      <c r="H14" s="2"/>
      <c r="I14" s="2"/>
      <c r="J14" s="2"/>
      <c r="K14" s="6"/>
      <c r="L14" s="6"/>
      <c r="M14" s="3"/>
    </row>
    <row r="15" spans="1:13">
      <c r="A15" s="3"/>
      <c r="B15" s="51" t="s">
        <v>80</v>
      </c>
      <c r="C15" s="2"/>
      <c r="D15" s="2"/>
      <c r="E15" s="2"/>
      <c r="F15" s="2"/>
      <c r="G15" s="2"/>
      <c r="H15" s="2"/>
      <c r="I15" s="2"/>
      <c r="M15" s="3"/>
    </row>
    <row r="16" spans="1:13">
      <c r="A16" s="3"/>
      <c r="B16" s="51"/>
      <c r="C16" s="2"/>
      <c r="D16" s="2"/>
      <c r="E16" s="2"/>
      <c r="F16" s="2"/>
      <c r="G16" s="2"/>
      <c r="H16" s="2"/>
      <c r="I16" s="2"/>
      <c r="M16" s="3"/>
    </row>
    <row r="17" spans="1:14">
      <c r="A17" s="3"/>
      <c r="B17" s="4"/>
      <c r="C17" s="2"/>
      <c r="D17" s="2"/>
      <c r="E17" s="2"/>
      <c r="F17" s="2"/>
      <c r="G17" s="2"/>
      <c r="H17" s="2"/>
      <c r="I17" s="58" t="s">
        <v>82</v>
      </c>
      <c r="J17" s="2" t="s">
        <v>15</v>
      </c>
      <c r="K17" s="2" t="s">
        <v>15</v>
      </c>
      <c r="L17" s="2" t="s">
        <v>15</v>
      </c>
      <c r="M17" s="7"/>
    </row>
    <row r="18" spans="1:14" ht="33.75">
      <c r="A18" s="8" t="s">
        <v>16</v>
      </c>
      <c r="B18" s="8" t="s">
        <v>26</v>
      </c>
      <c r="C18" s="8" t="s">
        <v>27</v>
      </c>
      <c r="D18" s="9" t="s">
        <v>17</v>
      </c>
      <c r="E18" s="9" t="s">
        <v>18</v>
      </c>
      <c r="F18" s="9" t="s">
        <v>19</v>
      </c>
      <c r="G18" s="9" t="s">
        <v>20</v>
      </c>
      <c r="H18" s="9" t="s">
        <v>21</v>
      </c>
      <c r="I18" s="10" t="s">
        <v>22</v>
      </c>
      <c r="J18" s="10" t="s">
        <v>23</v>
      </c>
      <c r="K18" s="10" t="s">
        <v>28</v>
      </c>
      <c r="L18" s="10" t="s">
        <v>29</v>
      </c>
      <c r="M18" s="9" t="s">
        <v>37</v>
      </c>
      <c r="N18" s="57" t="s">
        <v>81</v>
      </c>
    </row>
    <row r="19" spans="1:14">
      <c r="A19" s="11"/>
      <c r="B19" s="12"/>
      <c r="C19" s="11"/>
      <c r="D19" s="13"/>
      <c r="E19" s="14"/>
      <c r="F19" s="14"/>
      <c r="G19" s="14"/>
      <c r="H19" s="15"/>
      <c r="I19" s="16"/>
      <c r="J19" s="16"/>
      <c r="K19" s="2"/>
      <c r="L19" s="2"/>
      <c r="M19" s="3"/>
    </row>
    <row r="20" spans="1:14">
      <c r="A20" s="17" t="s">
        <v>40</v>
      </c>
      <c r="B20" s="18"/>
      <c r="C20" s="17"/>
      <c r="D20" s="19" t="s">
        <v>38</v>
      </c>
      <c r="E20" s="20"/>
      <c r="F20" s="20"/>
      <c r="G20" s="20"/>
      <c r="H20" s="21"/>
      <c r="I20" s="62"/>
      <c r="J20" s="62"/>
      <c r="K20" s="62"/>
      <c r="L20" s="61">
        <f>SUMIF(A:A,A20,K:K)</f>
        <v>0</v>
      </c>
      <c r="M20" s="3"/>
    </row>
    <row r="21" spans="1:14">
      <c r="A21" s="11"/>
      <c r="B21" s="12"/>
      <c r="C21" s="11"/>
      <c r="D21" s="13"/>
      <c r="E21" s="14"/>
      <c r="F21" s="14"/>
      <c r="G21" s="14"/>
      <c r="H21" s="15"/>
      <c r="I21" s="63"/>
      <c r="J21" s="63"/>
      <c r="K21" s="64"/>
      <c r="L21" s="64"/>
      <c r="M21" s="3"/>
    </row>
    <row r="22" spans="1:14">
      <c r="A22" s="22" t="s">
        <v>40</v>
      </c>
      <c r="B22" s="23"/>
      <c r="C22" s="53" t="s">
        <v>43</v>
      </c>
      <c r="D22" s="24" t="s">
        <v>48</v>
      </c>
      <c r="E22" s="25">
        <v>1500</v>
      </c>
      <c r="F22" s="25">
        <v>800</v>
      </c>
      <c r="G22" s="25"/>
      <c r="H22" s="26"/>
      <c r="I22" s="65"/>
      <c r="J22" s="65"/>
      <c r="K22" s="65">
        <f>SUMIF(C:C,C22,J:J)</f>
        <v>0</v>
      </c>
      <c r="L22" s="66"/>
      <c r="M22" s="52"/>
    </row>
    <row r="23" spans="1:14" ht="34.5">
      <c r="A23" s="27" t="str">
        <f t="shared" ref="A23:A24" si="0">A22</f>
        <v>420a</v>
      </c>
      <c r="B23" s="47" t="s">
        <v>50</v>
      </c>
      <c r="C23" s="27" t="str">
        <f t="shared" ref="C23" si="1">C22</f>
        <v>420a/D1</v>
      </c>
      <c r="D23" s="48" t="s">
        <v>76</v>
      </c>
      <c r="E23" s="49">
        <v>1500</v>
      </c>
      <c r="F23" s="49">
        <v>800</v>
      </c>
      <c r="G23" s="49"/>
      <c r="H23" s="50">
        <v>1</v>
      </c>
      <c r="I23" s="67"/>
      <c r="J23" s="64">
        <f t="shared" ref="J23:J24" si="2">I23*H23</f>
        <v>0</v>
      </c>
      <c r="K23" s="66"/>
      <c r="L23" s="66"/>
      <c r="M23" s="52"/>
    </row>
    <row r="24" spans="1:14">
      <c r="A24" s="27" t="str">
        <f t="shared" si="0"/>
        <v>420a</v>
      </c>
      <c r="B24" s="47" t="s">
        <v>50</v>
      </c>
      <c r="C24" s="46" t="s">
        <v>43</v>
      </c>
      <c r="D24" s="48" t="s">
        <v>75</v>
      </c>
      <c r="E24" s="49"/>
      <c r="F24" s="49"/>
      <c r="G24" s="49"/>
      <c r="H24" s="50">
        <v>1</v>
      </c>
      <c r="I24" s="67"/>
      <c r="J24" s="64">
        <f t="shared" si="2"/>
        <v>0</v>
      </c>
      <c r="K24" s="66"/>
      <c r="L24" s="66"/>
      <c r="M24" s="52"/>
    </row>
    <row r="25" spans="1:14">
      <c r="A25" s="11"/>
      <c r="B25" s="12"/>
      <c r="C25" s="11"/>
      <c r="D25" s="13"/>
      <c r="E25" s="14"/>
      <c r="F25" s="14"/>
      <c r="G25" s="14"/>
      <c r="H25" s="15"/>
      <c r="I25" s="63"/>
      <c r="J25" s="63"/>
      <c r="K25" s="64"/>
      <c r="L25" s="64"/>
      <c r="M25" s="3"/>
    </row>
    <row r="26" spans="1:14">
      <c r="A26" s="22" t="s">
        <v>40</v>
      </c>
      <c r="B26" s="23"/>
      <c r="C26" s="53" t="s">
        <v>49</v>
      </c>
      <c r="D26" s="24" t="s">
        <v>47</v>
      </c>
      <c r="E26" s="25">
        <v>1200</v>
      </c>
      <c r="F26" s="25">
        <v>800</v>
      </c>
      <c r="G26" s="25"/>
      <c r="H26" s="26"/>
      <c r="I26" s="65"/>
      <c r="J26" s="65"/>
      <c r="K26" s="65">
        <f>SUMIF(C:C,C26,J:J)</f>
        <v>0</v>
      </c>
      <c r="L26" s="66"/>
      <c r="M26" s="52"/>
    </row>
    <row r="27" spans="1:14" ht="34.5">
      <c r="A27" s="27" t="str">
        <f t="shared" ref="A27:A28" si="3">A26</f>
        <v>420a</v>
      </c>
      <c r="B27" s="47" t="s">
        <v>50</v>
      </c>
      <c r="C27" s="27" t="str">
        <f t="shared" ref="C27" si="4">C26</f>
        <v>420a/D2</v>
      </c>
      <c r="D27" s="48" t="s">
        <v>76</v>
      </c>
      <c r="E27" s="49">
        <v>1200</v>
      </c>
      <c r="F27" s="49">
        <v>800</v>
      </c>
      <c r="G27" s="49"/>
      <c r="H27" s="50">
        <v>1</v>
      </c>
      <c r="I27" s="67"/>
      <c r="J27" s="64">
        <f t="shared" ref="J27:J28" si="5">I27*H27</f>
        <v>0</v>
      </c>
      <c r="K27" s="66"/>
      <c r="L27" s="66"/>
      <c r="M27" s="52"/>
    </row>
    <row r="28" spans="1:14">
      <c r="A28" s="27" t="str">
        <f t="shared" si="3"/>
        <v>420a</v>
      </c>
      <c r="B28" s="47" t="s">
        <v>50</v>
      </c>
      <c r="C28" s="46" t="s">
        <v>43</v>
      </c>
      <c r="D28" s="48" t="s">
        <v>75</v>
      </c>
      <c r="E28" s="49"/>
      <c r="F28" s="49"/>
      <c r="G28" s="49"/>
      <c r="H28" s="50">
        <v>1</v>
      </c>
      <c r="I28" s="67"/>
      <c r="J28" s="64">
        <f t="shared" si="5"/>
        <v>0</v>
      </c>
      <c r="K28" s="66"/>
      <c r="L28" s="66"/>
      <c r="M28" s="52"/>
    </row>
    <row r="29" spans="1:14">
      <c r="A29" s="11"/>
      <c r="B29" s="12"/>
      <c r="C29" s="11"/>
      <c r="D29" s="13"/>
      <c r="E29" s="14"/>
      <c r="F29" s="14"/>
      <c r="G29" s="14"/>
      <c r="H29" s="15"/>
      <c r="I29" s="63"/>
      <c r="J29" s="63"/>
      <c r="K29" s="64"/>
      <c r="L29" s="64"/>
      <c r="M29" s="3"/>
    </row>
    <row r="30" spans="1:14">
      <c r="A30" s="22" t="s">
        <v>40</v>
      </c>
      <c r="B30" s="23"/>
      <c r="C30" s="22" t="s">
        <v>74</v>
      </c>
      <c r="D30" s="24" t="s">
        <v>63</v>
      </c>
      <c r="E30" s="25">
        <v>2400</v>
      </c>
      <c r="F30" s="25">
        <v>750</v>
      </c>
      <c r="G30" s="25"/>
      <c r="H30" s="26"/>
      <c r="I30" s="65"/>
      <c r="J30" s="65"/>
      <c r="K30" s="65">
        <f>SUMIF(C:C,C30,J:J)</f>
        <v>0</v>
      </c>
      <c r="L30" s="64"/>
      <c r="M30" s="3"/>
    </row>
    <row r="31" spans="1:14">
      <c r="A31" s="27" t="str">
        <f t="shared" ref="A31:A42" si="6">A30</f>
        <v>420a</v>
      </c>
      <c r="B31" s="28" t="s">
        <v>85</v>
      </c>
      <c r="C31" s="27" t="str">
        <f>C30</f>
        <v>420a/P1</v>
      </c>
      <c r="D31" s="29" t="s">
        <v>68</v>
      </c>
      <c r="E31" s="30">
        <v>600</v>
      </c>
      <c r="F31" s="30"/>
      <c r="G31" s="30"/>
      <c r="H31" s="31">
        <v>4</v>
      </c>
      <c r="I31" s="67"/>
      <c r="J31" s="64">
        <f t="shared" ref="J31:J33" si="7">I31*H31</f>
        <v>0</v>
      </c>
      <c r="K31" s="64"/>
      <c r="L31" s="64"/>
      <c r="M31" s="3"/>
    </row>
    <row r="32" spans="1:14" ht="23.25">
      <c r="A32" s="27" t="str">
        <f t="shared" si="6"/>
        <v>420a</v>
      </c>
      <c r="B32" s="28" t="s">
        <v>85</v>
      </c>
      <c r="C32" s="27" t="str">
        <f>C31</f>
        <v>420a/P1</v>
      </c>
      <c r="D32" s="29" t="s">
        <v>69</v>
      </c>
      <c r="E32" s="30">
        <v>2400</v>
      </c>
      <c r="F32" s="30">
        <v>750</v>
      </c>
      <c r="G32" s="30"/>
      <c r="H32" s="31">
        <v>1</v>
      </c>
      <c r="I32" s="67"/>
      <c r="J32" s="64">
        <f t="shared" si="7"/>
        <v>0</v>
      </c>
      <c r="K32" s="64"/>
      <c r="L32" s="64"/>
      <c r="M32" s="3"/>
    </row>
    <row r="33" spans="1:15">
      <c r="A33" s="27" t="str">
        <f t="shared" si="6"/>
        <v>420a</v>
      </c>
      <c r="B33" s="28" t="s">
        <v>85</v>
      </c>
      <c r="C33" s="27" t="str">
        <f>C32</f>
        <v>420a/P1</v>
      </c>
      <c r="D33" s="29" t="s">
        <v>70</v>
      </c>
      <c r="E33" s="30">
        <v>3900</v>
      </c>
      <c r="F33" s="30"/>
      <c r="G33" s="30"/>
      <c r="H33" s="31">
        <v>1</v>
      </c>
      <c r="I33" s="67"/>
      <c r="J33" s="64">
        <f t="shared" si="7"/>
        <v>0</v>
      </c>
      <c r="K33" s="64"/>
      <c r="L33" s="64"/>
      <c r="O33" s="3"/>
    </row>
    <row r="34" spans="1:15">
      <c r="A34" s="27"/>
      <c r="B34" s="28"/>
      <c r="C34" s="27"/>
      <c r="D34" s="29"/>
      <c r="E34" s="30"/>
      <c r="F34" s="30"/>
      <c r="G34" s="30"/>
      <c r="H34" s="31"/>
      <c r="I34" s="64"/>
      <c r="J34" s="64"/>
      <c r="K34" s="64"/>
      <c r="L34" s="64"/>
      <c r="O34" s="3"/>
    </row>
    <row r="35" spans="1:15">
      <c r="A35" s="22" t="s">
        <v>40</v>
      </c>
      <c r="B35" s="23"/>
      <c r="C35" s="22" t="s">
        <v>41</v>
      </c>
      <c r="D35" s="24" t="s">
        <v>64</v>
      </c>
      <c r="E35" s="25" t="s">
        <v>65</v>
      </c>
      <c r="F35" s="25" t="s">
        <v>66</v>
      </c>
      <c r="G35" s="25">
        <v>900</v>
      </c>
      <c r="H35" s="26"/>
      <c r="I35" s="65"/>
      <c r="J35" s="65"/>
      <c r="K35" s="65">
        <f>SUMIF(C:C,C35,J:J)</f>
        <v>0</v>
      </c>
      <c r="L35" s="64"/>
      <c r="O35" s="3"/>
    </row>
    <row r="36" spans="1:15">
      <c r="A36" s="27" t="str">
        <f t="shared" si="6"/>
        <v>420a</v>
      </c>
      <c r="B36" s="28" t="s">
        <v>85</v>
      </c>
      <c r="C36" s="27" t="str">
        <f>C35</f>
        <v>420a/P2</v>
      </c>
      <c r="D36" s="29" t="s">
        <v>68</v>
      </c>
      <c r="E36" s="30">
        <v>900</v>
      </c>
      <c r="F36" s="30"/>
      <c r="G36" s="30"/>
      <c r="H36" s="31">
        <v>1</v>
      </c>
      <c r="I36" s="67"/>
      <c r="J36" s="64">
        <f t="shared" ref="J36:J46" si="8">I36*H36</f>
        <v>0</v>
      </c>
      <c r="K36" s="64"/>
      <c r="L36" s="64"/>
      <c r="O36" s="3"/>
    </row>
    <row r="37" spans="1:15">
      <c r="A37" s="27" t="str">
        <f t="shared" si="6"/>
        <v>420a</v>
      </c>
      <c r="B37" s="28" t="s">
        <v>85</v>
      </c>
      <c r="C37" s="27" t="str">
        <f>C36</f>
        <v>420a/P2</v>
      </c>
      <c r="D37" s="29" t="s">
        <v>68</v>
      </c>
      <c r="E37" s="30">
        <v>750</v>
      </c>
      <c r="F37" s="30"/>
      <c r="G37" s="30"/>
      <c r="H37" s="31">
        <v>1</v>
      </c>
      <c r="I37" s="67"/>
      <c r="J37" s="64">
        <f t="shared" si="8"/>
        <v>0</v>
      </c>
      <c r="K37" s="64"/>
      <c r="L37" s="64"/>
      <c r="O37" s="3"/>
    </row>
    <row r="38" spans="1:15">
      <c r="A38" s="27" t="str">
        <f t="shared" si="6"/>
        <v>420a</v>
      </c>
      <c r="B38" s="28" t="s">
        <v>85</v>
      </c>
      <c r="C38" s="27" t="str">
        <f>C37</f>
        <v>420a/P2</v>
      </c>
      <c r="D38" s="29" t="s">
        <v>72</v>
      </c>
      <c r="E38" s="30">
        <v>600</v>
      </c>
      <c r="F38" s="30"/>
      <c r="G38" s="30"/>
      <c r="H38" s="31">
        <v>1</v>
      </c>
      <c r="I38" s="67"/>
      <c r="J38" s="64">
        <f t="shared" si="8"/>
        <v>0</v>
      </c>
      <c r="K38" s="64"/>
      <c r="L38" s="64"/>
      <c r="O38" s="3"/>
    </row>
    <row r="39" spans="1:15">
      <c r="A39" s="27" t="str">
        <f t="shared" si="6"/>
        <v>420a</v>
      </c>
      <c r="B39" s="28" t="s">
        <v>85</v>
      </c>
      <c r="C39" s="27" t="str">
        <f>C38</f>
        <v>420a/P2</v>
      </c>
      <c r="D39" s="29" t="s">
        <v>71</v>
      </c>
      <c r="E39" s="30"/>
      <c r="F39" s="30"/>
      <c r="G39" s="30"/>
      <c r="H39" s="31">
        <v>1</v>
      </c>
      <c r="I39" s="67"/>
      <c r="J39" s="64">
        <f t="shared" si="8"/>
        <v>0</v>
      </c>
      <c r="K39" s="64"/>
      <c r="L39" s="64"/>
      <c r="O39" s="3"/>
    </row>
    <row r="40" spans="1:15">
      <c r="A40" s="27" t="str">
        <f t="shared" si="6"/>
        <v>420a</v>
      </c>
      <c r="B40" s="28" t="s">
        <v>85</v>
      </c>
      <c r="C40" s="27" t="str">
        <f>C39</f>
        <v>420a/P2</v>
      </c>
      <c r="D40" s="29" t="s">
        <v>68</v>
      </c>
      <c r="E40" s="30">
        <v>600</v>
      </c>
      <c r="F40" s="30"/>
      <c r="G40" s="30"/>
      <c r="H40" s="31">
        <v>1</v>
      </c>
      <c r="I40" s="67"/>
      <c r="J40" s="64">
        <f t="shared" si="8"/>
        <v>0</v>
      </c>
      <c r="K40" s="64"/>
      <c r="L40" s="64"/>
      <c r="O40" s="3"/>
    </row>
    <row r="41" spans="1:15">
      <c r="A41" s="27" t="str">
        <f t="shared" si="6"/>
        <v>420a</v>
      </c>
      <c r="B41" s="28" t="s">
        <v>85</v>
      </c>
      <c r="C41" s="27" t="str">
        <f t="shared" ref="C41:C42" si="9">C40</f>
        <v>420a/P2</v>
      </c>
      <c r="D41" s="29" t="s">
        <v>68</v>
      </c>
      <c r="E41" s="30">
        <v>450</v>
      </c>
      <c r="F41" s="30"/>
      <c r="G41" s="30"/>
      <c r="H41" s="31">
        <v>1</v>
      </c>
      <c r="I41" s="67"/>
      <c r="J41" s="64">
        <f t="shared" si="8"/>
        <v>0</v>
      </c>
      <c r="K41" s="64"/>
      <c r="L41" s="64"/>
      <c r="O41" s="3"/>
    </row>
    <row r="42" spans="1:15">
      <c r="A42" s="27" t="str">
        <f t="shared" si="6"/>
        <v>420a</v>
      </c>
      <c r="B42" s="28" t="s">
        <v>85</v>
      </c>
      <c r="C42" s="27" t="str">
        <f t="shared" si="9"/>
        <v>420a/P2</v>
      </c>
      <c r="D42" s="29" t="s">
        <v>68</v>
      </c>
      <c r="E42" s="30">
        <v>600</v>
      </c>
      <c r="F42" s="30"/>
      <c r="G42" s="30"/>
      <c r="H42" s="31">
        <v>1</v>
      </c>
      <c r="I42" s="67"/>
      <c r="J42" s="64">
        <f t="shared" si="8"/>
        <v>0</v>
      </c>
      <c r="K42" s="64"/>
      <c r="L42" s="64"/>
      <c r="O42" s="3"/>
    </row>
    <row r="43" spans="1:15" ht="23.25">
      <c r="A43" s="27" t="str">
        <f>A37</f>
        <v>420a</v>
      </c>
      <c r="B43" s="28" t="s">
        <v>85</v>
      </c>
      <c r="C43" s="27" t="str">
        <f>C37</f>
        <v>420a/P2</v>
      </c>
      <c r="D43" s="29" t="s">
        <v>69</v>
      </c>
      <c r="E43" s="30">
        <v>4450</v>
      </c>
      <c r="F43" s="30"/>
      <c r="G43" s="30"/>
      <c r="H43" s="31">
        <v>1</v>
      </c>
      <c r="I43" s="67"/>
      <c r="J43" s="64">
        <f t="shared" si="8"/>
        <v>0</v>
      </c>
      <c r="K43" s="64"/>
      <c r="L43" s="64"/>
      <c r="O43" s="3"/>
    </row>
    <row r="44" spans="1:15">
      <c r="A44" s="27" t="str">
        <f>A38</f>
        <v>420a</v>
      </c>
      <c r="B44" s="28" t="s">
        <v>85</v>
      </c>
      <c r="C44" s="27" t="str">
        <f>C38</f>
        <v>420a/P2</v>
      </c>
      <c r="D44" s="29" t="s">
        <v>70</v>
      </c>
      <c r="E44" s="30">
        <v>5200</v>
      </c>
      <c r="F44" s="30"/>
      <c r="G44" s="30"/>
      <c r="H44" s="31">
        <v>1</v>
      </c>
      <c r="I44" s="67"/>
      <c r="J44" s="64">
        <f t="shared" si="8"/>
        <v>0</v>
      </c>
      <c r="K44" s="64"/>
      <c r="L44" s="64"/>
      <c r="O44" s="3"/>
    </row>
    <row r="45" spans="1:15" ht="23.25">
      <c r="A45" s="27" t="str">
        <f t="shared" ref="A45:A46" si="10">A38</f>
        <v>420a</v>
      </c>
      <c r="B45" s="28" t="s">
        <v>85</v>
      </c>
      <c r="C45" s="27" t="str">
        <f t="shared" ref="C45:C46" si="11">C38</f>
        <v>420a/P2</v>
      </c>
      <c r="D45" s="48" t="s">
        <v>77</v>
      </c>
      <c r="E45" s="30">
        <v>460</v>
      </c>
      <c r="F45" s="30">
        <v>460</v>
      </c>
      <c r="G45" s="30"/>
      <c r="H45" s="31">
        <v>1</v>
      </c>
      <c r="I45" s="67"/>
      <c r="J45" s="64">
        <f t="shared" si="8"/>
        <v>0</v>
      </c>
      <c r="K45" s="64"/>
      <c r="L45" s="64"/>
      <c r="O45" s="3"/>
    </row>
    <row r="46" spans="1:15" ht="23.25">
      <c r="A46" s="27" t="str">
        <f t="shared" si="10"/>
        <v>420a</v>
      </c>
      <c r="B46" s="28" t="s">
        <v>85</v>
      </c>
      <c r="C46" s="27" t="str">
        <f t="shared" si="11"/>
        <v>420a/P2</v>
      </c>
      <c r="D46" s="29" t="s">
        <v>73</v>
      </c>
      <c r="E46" s="30"/>
      <c r="F46" s="30"/>
      <c r="G46" s="30"/>
      <c r="H46" s="31">
        <v>1</v>
      </c>
      <c r="I46" s="67"/>
      <c r="J46" s="64">
        <f t="shared" si="8"/>
        <v>0</v>
      </c>
      <c r="K46" s="64"/>
      <c r="L46" s="64"/>
      <c r="O46" s="3"/>
    </row>
    <row r="47" spans="1:15">
      <c r="A47" s="46"/>
      <c r="B47" s="47"/>
      <c r="C47" s="46"/>
      <c r="D47" s="48"/>
      <c r="E47" s="49"/>
      <c r="F47" s="49"/>
      <c r="G47" s="49"/>
      <c r="H47" s="50"/>
      <c r="I47" s="66"/>
      <c r="J47" s="66"/>
      <c r="K47" s="66"/>
      <c r="L47" s="66"/>
      <c r="O47" s="52"/>
    </row>
    <row r="48" spans="1:15">
      <c r="A48" s="46"/>
      <c r="B48" s="47"/>
      <c r="C48" s="46"/>
      <c r="D48" s="48"/>
      <c r="E48" s="49"/>
      <c r="F48" s="49"/>
      <c r="G48" s="49"/>
      <c r="H48" s="50"/>
      <c r="I48" s="66"/>
      <c r="J48" s="66"/>
      <c r="K48" s="66"/>
      <c r="L48" s="66"/>
      <c r="O48" s="52"/>
    </row>
    <row r="49" spans="1:15">
      <c r="A49" s="54" t="s">
        <v>42</v>
      </c>
      <c r="B49" s="18"/>
      <c r="C49" s="17"/>
      <c r="D49" s="60" t="s">
        <v>84</v>
      </c>
      <c r="E49" s="20"/>
      <c r="F49" s="20"/>
      <c r="G49" s="20"/>
      <c r="H49" s="21"/>
      <c r="I49" s="62"/>
      <c r="J49" s="62"/>
      <c r="K49" s="62"/>
      <c r="L49" s="61">
        <f>SUMIF(A:A,A49,K:K)</f>
        <v>0</v>
      </c>
      <c r="O49" s="52"/>
    </row>
    <row r="50" spans="1:15">
      <c r="A50" s="46"/>
      <c r="B50" s="47"/>
      <c r="C50" s="46"/>
      <c r="D50" s="48"/>
      <c r="E50" s="49"/>
      <c r="F50" s="49"/>
      <c r="G50" s="49"/>
      <c r="H50" s="50"/>
      <c r="I50" s="66"/>
      <c r="J50" s="66"/>
      <c r="K50" s="66"/>
      <c r="L50" s="66"/>
      <c r="O50" s="52"/>
    </row>
    <row r="51" spans="1:15">
      <c r="A51" s="53" t="s">
        <v>42</v>
      </c>
      <c r="B51" s="23"/>
      <c r="C51" s="53" t="s">
        <v>44</v>
      </c>
      <c r="D51" s="24" t="s">
        <v>60</v>
      </c>
      <c r="E51" s="25">
        <v>2100</v>
      </c>
      <c r="F51" s="25">
        <v>450</v>
      </c>
      <c r="G51" s="25">
        <v>2000</v>
      </c>
      <c r="H51" s="26"/>
      <c r="I51" s="65"/>
      <c r="J51" s="65"/>
      <c r="K51" s="65">
        <f>SUMIF(C:C,C51,J:J)</f>
        <v>0</v>
      </c>
      <c r="L51" s="66"/>
      <c r="O51" s="52"/>
    </row>
    <row r="52" spans="1:15">
      <c r="A52" s="27" t="str">
        <f t="shared" ref="A52:A55" si="12">A51</f>
        <v>420a/1</v>
      </c>
      <c r="B52" s="47" t="s">
        <v>67</v>
      </c>
      <c r="C52" s="27" t="str">
        <f t="shared" ref="C52:C55" si="13">C51</f>
        <v>420a/1/P1</v>
      </c>
      <c r="D52" s="48" t="s">
        <v>58</v>
      </c>
      <c r="E52" s="49">
        <v>900</v>
      </c>
      <c r="F52" s="49"/>
      <c r="G52" s="49"/>
      <c r="H52" s="50">
        <v>1</v>
      </c>
      <c r="I52" s="67"/>
      <c r="J52" s="64">
        <f t="shared" ref="J52:J55" si="14">I52*H52</f>
        <v>0</v>
      </c>
      <c r="K52" s="66"/>
      <c r="L52" s="66"/>
      <c r="O52" s="52"/>
    </row>
    <row r="53" spans="1:15">
      <c r="A53" s="27" t="str">
        <f t="shared" si="12"/>
        <v>420a/1</v>
      </c>
      <c r="B53" s="47" t="s">
        <v>67</v>
      </c>
      <c r="C53" s="27" t="str">
        <f t="shared" si="13"/>
        <v>420a/1/P1</v>
      </c>
      <c r="D53" s="48" t="s">
        <v>59</v>
      </c>
      <c r="E53" s="49">
        <v>300</v>
      </c>
      <c r="F53" s="49"/>
      <c r="G53" s="49"/>
      <c r="H53" s="50">
        <v>1</v>
      </c>
      <c r="I53" s="67"/>
      <c r="J53" s="64">
        <f t="shared" si="14"/>
        <v>0</v>
      </c>
      <c r="K53" s="66"/>
      <c r="L53" s="66"/>
      <c r="O53" s="52"/>
    </row>
    <row r="54" spans="1:15">
      <c r="A54" s="27" t="str">
        <f t="shared" si="12"/>
        <v>420a/1</v>
      </c>
      <c r="B54" s="47" t="s">
        <v>67</v>
      </c>
      <c r="C54" s="27" t="str">
        <f t="shared" si="13"/>
        <v>420a/1/P1</v>
      </c>
      <c r="D54" s="48" t="s">
        <v>61</v>
      </c>
      <c r="E54" s="49">
        <v>900</v>
      </c>
      <c r="F54" s="49"/>
      <c r="G54" s="49"/>
      <c r="H54" s="50">
        <v>1</v>
      </c>
      <c r="I54" s="67"/>
      <c r="J54" s="64">
        <f t="shared" si="14"/>
        <v>0</v>
      </c>
      <c r="K54" s="66"/>
      <c r="L54" s="66"/>
      <c r="O54" s="52"/>
    </row>
    <row r="55" spans="1:15">
      <c r="A55" s="27" t="str">
        <f t="shared" si="12"/>
        <v>420a/1</v>
      </c>
      <c r="B55" s="47" t="s">
        <v>67</v>
      </c>
      <c r="C55" s="27" t="str">
        <f t="shared" si="13"/>
        <v>420a/1/P1</v>
      </c>
      <c r="D55" s="48" t="s">
        <v>62</v>
      </c>
      <c r="E55" s="49"/>
      <c r="F55" s="49"/>
      <c r="G55" s="49"/>
      <c r="H55" s="50">
        <v>1</v>
      </c>
      <c r="I55" s="67"/>
      <c r="J55" s="64">
        <f t="shared" si="14"/>
        <v>0</v>
      </c>
      <c r="K55" s="68"/>
      <c r="L55" s="66"/>
      <c r="O55" s="52"/>
    </row>
    <row r="56" spans="1:15">
      <c r="A56" s="46"/>
      <c r="B56" s="47"/>
      <c r="C56" s="46"/>
      <c r="D56" s="48"/>
      <c r="E56" s="49"/>
      <c r="F56" s="49"/>
      <c r="G56" s="49"/>
      <c r="H56" s="50"/>
      <c r="I56" s="66"/>
      <c r="J56" s="66"/>
      <c r="K56" s="66"/>
      <c r="L56" s="66"/>
      <c r="O56" s="52"/>
    </row>
    <row r="57" spans="1:15">
      <c r="A57" s="53" t="s">
        <v>42</v>
      </c>
      <c r="B57" s="23"/>
      <c r="C57" s="53" t="s">
        <v>45</v>
      </c>
      <c r="D57" s="24" t="s">
        <v>39</v>
      </c>
      <c r="E57" s="25">
        <v>1420</v>
      </c>
      <c r="F57" s="25">
        <v>300</v>
      </c>
      <c r="G57" s="25"/>
      <c r="H57" s="26"/>
      <c r="I57" s="65"/>
      <c r="J57" s="65"/>
      <c r="K57" s="65">
        <f>SUMIF(C:C,C57,J:J)</f>
        <v>0</v>
      </c>
      <c r="L57" s="66"/>
      <c r="O57" s="52"/>
    </row>
    <row r="58" spans="1:15">
      <c r="A58" s="27" t="str">
        <f t="shared" ref="A58" si="15">A57</f>
        <v>420a/1</v>
      </c>
      <c r="B58" s="47" t="s">
        <v>67</v>
      </c>
      <c r="C58" s="27" t="str">
        <f>C57</f>
        <v>420a/1/P2</v>
      </c>
      <c r="D58" s="48" t="s">
        <v>57</v>
      </c>
      <c r="E58" s="49"/>
      <c r="F58" s="49"/>
      <c r="G58" s="49"/>
      <c r="H58" s="50">
        <v>1</v>
      </c>
      <c r="I58" s="67"/>
      <c r="J58" s="64">
        <f t="shared" ref="J58" si="16">I58*H58</f>
        <v>0</v>
      </c>
      <c r="K58" s="66"/>
      <c r="L58" s="66"/>
      <c r="O58" s="52"/>
    </row>
    <row r="59" spans="1:15">
      <c r="A59" s="46"/>
      <c r="B59" s="47"/>
      <c r="C59" s="46"/>
      <c r="D59" s="48"/>
      <c r="E59" s="49"/>
      <c r="F59" s="49"/>
      <c r="G59" s="49"/>
      <c r="H59" s="50"/>
      <c r="I59" s="66"/>
      <c r="J59" s="66"/>
      <c r="K59" s="66"/>
      <c r="L59" s="66"/>
      <c r="O59" s="52"/>
    </row>
    <row r="60" spans="1:15">
      <c r="A60" s="53" t="s">
        <v>42</v>
      </c>
      <c r="B60" s="23"/>
      <c r="C60" s="53" t="s">
        <v>46</v>
      </c>
      <c r="D60" s="24" t="s">
        <v>51</v>
      </c>
      <c r="E60" s="25">
        <v>600</v>
      </c>
      <c r="F60" s="25">
        <v>600</v>
      </c>
      <c r="G60" s="25">
        <v>900</v>
      </c>
      <c r="H60" s="26"/>
      <c r="I60" s="65"/>
      <c r="J60" s="65"/>
      <c r="K60" s="65">
        <f>SUMIF(C:C,C60,J:J)</f>
        <v>0</v>
      </c>
      <c r="L60" s="66"/>
      <c r="O60" s="52"/>
    </row>
    <row r="61" spans="1:15" ht="23.25">
      <c r="A61" s="27" t="str">
        <f t="shared" ref="A61:A65" si="17">A60</f>
        <v>420a/1</v>
      </c>
      <c r="B61" s="47" t="s">
        <v>67</v>
      </c>
      <c r="C61" s="27" t="str">
        <f t="shared" ref="C61:C65" si="18">C60</f>
        <v>420a/1/P3</v>
      </c>
      <c r="D61" s="48" t="s">
        <v>52</v>
      </c>
      <c r="E61" s="49">
        <v>600</v>
      </c>
      <c r="F61" s="49"/>
      <c r="G61" s="49"/>
      <c r="H61" s="50">
        <v>1</v>
      </c>
      <c r="I61" s="67"/>
      <c r="J61" s="64">
        <f t="shared" ref="J61:J65" si="19">I61*H61</f>
        <v>0</v>
      </c>
      <c r="K61" s="66"/>
      <c r="L61" s="66"/>
      <c r="O61" s="52"/>
    </row>
    <row r="62" spans="1:15">
      <c r="A62" s="27" t="str">
        <f t="shared" si="17"/>
        <v>420a/1</v>
      </c>
      <c r="B62" s="47" t="s">
        <v>67</v>
      </c>
      <c r="C62" s="27" t="str">
        <f t="shared" si="18"/>
        <v>420a/1/P3</v>
      </c>
      <c r="D62" s="48" t="s">
        <v>53</v>
      </c>
      <c r="E62" s="49">
        <v>560</v>
      </c>
      <c r="F62" s="49">
        <v>450</v>
      </c>
      <c r="G62" s="49"/>
      <c r="H62" s="50">
        <v>1</v>
      </c>
      <c r="I62" s="67"/>
      <c r="J62" s="64">
        <f t="shared" si="19"/>
        <v>0</v>
      </c>
      <c r="K62" s="66"/>
      <c r="L62" s="66"/>
      <c r="O62" s="52"/>
    </row>
    <row r="63" spans="1:15">
      <c r="A63" s="27" t="str">
        <f t="shared" si="17"/>
        <v>420a/1</v>
      </c>
      <c r="B63" s="47" t="s">
        <v>67</v>
      </c>
      <c r="C63" s="27" t="str">
        <f t="shared" si="18"/>
        <v>420a/1/P3</v>
      </c>
      <c r="D63" s="29" t="s">
        <v>54</v>
      </c>
      <c r="E63" s="30">
        <v>600</v>
      </c>
      <c r="F63" s="30">
        <v>600</v>
      </c>
      <c r="G63" s="30"/>
      <c r="H63" s="31">
        <v>1</v>
      </c>
      <c r="I63" s="67"/>
      <c r="J63" s="64">
        <f t="shared" si="19"/>
        <v>0</v>
      </c>
      <c r="K63" s="66"/>
      <c r="L63" s="66"/>
      <c r="O63" s="52"/>
    </row>
    <row r="64" spans="1:15" ht="23.25">
      <c r="A64" s="27" t="str">
        <f t="shared" si="17"/>
        <v>420a/1</v>
      </c>
      <c r="B64" s="47" t="s">
        <v>67</v>
      </c>
      <c r="C64" s="27" t="str">
        <f t="shared" si="18"/>
        <v>420a/1/P3</v>
      </c>
      <c r="D64" s="48" t="s">
        <v>55</v>
      </c>
      <c r="E64" s="49"/>
      <c r="F64" s="49"/>
      <c r="G64" s="49"/>
      <c r="H64" s="50">
        <v>1</v>
      </c>
      <c r="I64" s="67"/>
      <c r="J64" s="64">
        <f t="shared" si="19"/>
        <v>0</v>
      </c>
      <c r="K64" s="66"/>
      <c r="L64" s="66"/>
      <c r="O64" s="52"/>
    </row>
    <row r="65" spans="1:15">
      <c r="A65" s="27" t="str">
        <f t="shared" si="17"/>
        <v>420a/1</v>
      </c>
      <c r="B65" s="47" t="s">
        <v>67</v>
      </c>
      <c r="C65" s="27" t="str">
        <f t="shared" si="18"/>
        <v>420a/1/P3</v>
      </c>
      <c r="D65" s="48" t="s">
        <v>56</v>
      </c>
      <c r="E65" s="49"/>
      <c r="F65" s="49"/>
      <c r="G65" s="49"/>
      <c r="H65" s="50">
        <v>1</v>
      </c>
      <c r="I65" s="67"/>
      <c r="J65" s="64">
        <f t="shared" si="19"/>
        <v>0</v>
      </c>
      <c r="K65" s="66"/>
      <c r="L65" s="66"/>
      <c r="O65" s="52"/>
    </row>
    <row r="66" spans="1:15">
      <c r="A66" s="27"/>
      <c r="B66" s="28"/>
      <c r="C66" s="27"/>
      <c r="D66" s="29"/>
      <c r="E66" s="30"/>
      <c r="F66" s="30"/>
      <c r="G66" s="30"/>
      <c r="H66" s="31"/>
      <c r="I66" s="64"/>
      <c r="J66" s="64"/>
      <c r="K66" s="64"/>
      <c r="L66" s="64"/>
      <c r="O66" s="3"/>
    </row>
    <row r="67" spans="1:15">
      <c r="A67" s="27"/>
      <c r="B67" s="28"/>
      <c r="C67" s="27"/>
      <c r="D67" s="29"/>
      <c r="E67" s="30"/>
      <c r="F67" s="30"/>
      <c r="G67" s="30"/>
      <c r="H67" s="36"/>
      <c r="I67" s="64"/>
      <c r="J67" s="64"/>
      <c r="K67" s="64"/>
      <c r="L67" s="64"/>
      <c r="O67" s="3"/>
    </row>
    <row r="68" spans="1:15">
      <c r="A68" s="27"/>
      <c r="B68" s="28"/>
      <c r="C68" s="11"/>
      <c r="D68" s="29"/>
      <c r="E68" s="30"/>
      <c r="F68" s="30"/>
      <c r="G68" s="30"/>
      <c r="H68" s="31"/>
      <c r="I68" s="64"/>
      <c r="J68" s="64"/>
      <c r="K68" s="64"/>
      <c r="L68" s="64"/>
      <c r="O68" s="3"/>
    </row>
    <row r="69" spans="1:15">
      <c r="A69" s="55" t="s">
        <v>24</v>
      </c>
      <c r="B69" s="32"/>
      <c r="C69" s="33"/>
      <c r="D69" s="19" t="s">
        <v>30</v>
      </c>
      <c r="E69" s="34"/>
      <c r="F69" s="34"/>
      <c r="G69" s="34"/>
      <c r="H69" s="35"/>
      <c r="I69" s="69"/>
      <c r="J69" s="69"/>
      <c r="K69" s="62"/>
      <c r="L69" s="61">
        <f>SUMIF(A:A,A69,K:K)</f>
        <v>0</v>
      </c>
      <c r="O69" s="3"/>
    </row>
    <row r="70" spans="1:15">
      <c r="A70" s="27"/>
      <c r="B70" s="28"/>
      <c r="C70" s="27"/>
      <c r="D70" s="13"/>
      <c r="E70" s="30"/>
      <c r="F70" s="30"/>
      <c r="G70" s="30"/>
      <c r="H70" s="31"/>
      <c r="I70" s="64"/>
      <c r="J70" s="64"/>
      <c r="K70" s="64"/>
      <c r="L70" s="64"/>
      <c r="O70" s="3"/>
    </row>
    <row r="71" spans="1:15">
      <c r="A71" s="56" t="s">
        <v>24</v>
      </c>
      <c r="B71" s="37"/>
      <c r="C71" s="22" t="s">
        <v>24</v>
      </c>
      <c r="D71" s="38" t="s">
        <v>31</v>
      </c>
      <c r="E71" s="39"/>
      <c r="F71" s="39"/>
      <c r="G71" s="39"/>
      <c r="H71" s="40"/>
      <c r="I71" s="70"/>
      <c r="J71" s="70"/>
      <c r="K71" s="65">
        <f>SUMIF(C:C,C71,J:J)</f>
        <v>0</v>
      </c>
      <c r="L71" s="64"/>
      <c r="O71" s="5"/>
    </row>
    <row r="72" spans="1:15">
      <c r="A72" s="27"/>
      <c r="B72" s="28"/>
      <c r="C72" s="27" t="str">
        <f t="shared" ref="C72:C75" si="20">C71</f>
        <v>Služ</v>
      </c>
      <c r="D72" s="41" t="s">
        <v>32</v>
      </c>
      <c r="E72" s="42"/>
      <c r="F72" s="42"/>
      <c r="G72" s="42"/>
      <c r="H72" s="31">
        <v>1</v>
      </c>
      <c r="I72" s="71"/>
      <c r="J72" s="64">
        <f t="shared" ref="J72:J76" si="21">I72*H72</f>
        <v>0</v>
      </c>
      <c r="K72" s="64"/>
      <c r="L72" s="64"/>
      <c r="O72" s="5"/>
    </row>
    <row r="73" spans="1:15">
      <c r="A73" s="27"/>
      <c r="B73" s="28"/>
      <c r="C73" s="27" t="str">
        <f t="shared" si="20"/>
        <v>Služ</v>
      </c>
      <c r="D73" s="41" t="s">
        <v>33</v>
      </c>
      <c r="E73" s="42"/>
      <c r="F73" s="42"/>
      <c r="G73" s="42"/>
      <c r="H73" s="31">
        <v>1</v>
      </c>
      <c r="I73" s="72"/>
      <c r="J73" s="64">
        <f t="shared" si="21"/>
        <v>0</v>
      </c>
      <c r="K73" s="64"/>
      <c r="L73" s="64"/>
      <c r="O73" s="3"/>
    </row>
    <row r="74" spans="1:15">
      <c r="A74" s="27"/>
      <c r="B74" s="28"/>
      <c r="C74" s="27" t="str">
        <f t="shared" si="20"/>
        <v>Služ</v>
      </c>
      <c r="D74" s="41" t="s">
        <v>34</v>
      </c>
      <c r="E74" s="42"/>
      <c r="F74" s="42"/>
      <c r="G74" s="42"/>
      <c r="H74" s="31">
        <v>1</v>
      </c>
      <c r="I74" s="72"/>
      <c r="J74" s="64">
        <f t="shared" si="21"/>
        <v>0</v>
      </c>
      <c r="K74" s="64"/>
      <c r="L74" s="64"/>
      <c r="O74" s="3"/>
    </row>
    <row r="75" spans="1:15" ht="22.5">
      <c r="A75" s="27"/>
      <c r="B75" s="28"/>
      <c r="C75" s="27" t="str">
        <f t="shared" si="20"/>
        <v>Služ</v>
      </c>
      <c r="D75" s="41" t="s">
        <v>87</v>
      </c>
      <c r="E75" s="42"/>
      <c r="F75" s="42"/>
      <c r="G75" s="42"/>
      <c r="H75" s="31">
        <v>1</v>
      </c>
      <c r="I75" s="72"/>
      <c r="J75" s="64">
        <f t="shared" si="21"/>
        <v>0</v>
      </c>
      <c r="K75" s="64"/>
      <c r="L75" s="64"/>
      <c r="M75" s="75" t="s">
        <v>86</v>
      </c>
      <c r="O75" s="3"/>
    </row>
    <row r="76" spans="1:15">
      <c r="A76" s="27"/>
      <c r="B76" s="28"/>
      <c r="C76" s="27" t="str">
        <f>C74</f>
        <v>Služ</v>
      </c>
      <c r="D76" s="41" t="s">
        <v>35</v>
      </c>
      <c r="E76" s="42"/>
      <c r="F76" s="42"/>
      <c r="G76" s="42"/>
      <c r="H76" s="31">
        <v>1</v>
      </c>
      <c r="I76" s="72"/>
      <c r="J76" s="64">
        <f t="shared" si="21"/>
        <v>0</v>
      </c>
      <c r="K76" s="64"/>
      <c r="L76" s="64"/>
      <c r="M76" s="3"/>
    </row>
    <row r="77" spans="1:15">
      <c r="A77" s="27"/>
      <c r="B77" s="28"/>
      <c r="C77" s="43"/>
      <c r="D77" s="41"/>
      <c r="E77" s="42"/>
      <c r="F77" s="42"/>
      <c r="G77" s="42"/>
      <c r="H77" s="31"/>
      <c r="I77" s="73"/>
      <c r="J77" s="73"/>
      <c r="K77" s="64"/>
      <c r="L77" s="64"/>
      <c r="M77" s="3"/>
    </row>
    <row r="78" spans="1:15">
      <c r="A78" s="27"/>
      <c r="B78" s="44"/>
      <c r="C78" s="27"/>
      <c r="D78" s="41"/>
      <c r="E78" s="42"/>
      <c r="F78" s="42"/>
      <c r="G78" s="42"/>
      <c r="H78" s="31"/>
      <c r="I78" s="74"/>
      <c r="J78" s="74"/>
      <c r="K78" s="64"/>
      <c r="L78" s="64"/>
      <c r="M78" s="3"/>
    </row>
    <row r="79" spans="1:15">
      <c r="A79" s="27"/>
      <c r="B79" s="44"/>
      <c r="C79" s="27"/>
      <c r="D79" s="13" t="s">
        <v>36</v>
      </c>
      <c r="E79" s="2"/>
      <c r="F79" s="2"/>
      <c r="G79" s="2"/>
      <c r="H79" s="11"/>
      <c r="I79" s="64"/>
      <c r="J79" s="64"/>
      <c r="K79" s="64"/>
      <c r="L79" s="61">
        <f>SUM(L20:L77)</f>
        <v>0</v>
      </c>
      <c r="M79" s="3"/>
    </row>
    <row r="80" spans="1:15">
      <c r="A80" s="27"/>
      <c r="B80" s="44"/>
      <c r="C80" s="27"/>
      <c r="D80" s="13" t="s">
        <v>88</v>
      </c>
      <c r="E80" s="2"/>
      <c r="F80" s="2"/>
      <c r="G80" s="2"/>
      <c r="H80" s="11"/>
      <c r="I80" s="64"/>
      <c r="J80" s="64"/>
      <c r="K80" s="64"/>
      <c r="L80" s="61">
        <f>0.21*L79</f>
        <v>0</v>
      </c>
      <c r="M80" s="3"/>
    </row>
    <row r="81" spans="1:13">
      <c r="A81" s="27"/>
      <c r="B81" s="44"/>
      <c r="C81" s="27"/>
      <c r="D81" s="13" t="s">
        <v>89</v>
      </c>
      <c r="E81" s="2"/>
      <c r="F81" s="2"/>
      <c r="G81" s="2"/>
      <c r="H81" s="11"/>
      <c r="I81" s="64"/>
      <c r="J81" s="64"/>
      <c r="K81" s="64"/>
      <c r="L81" s="61">
        <f>SUM(L79:L80)</f>
        <v>0</v>
      </c>
      <c r="M81" s="3"/>
    </row>
  </sheetData>
  <sheetProtection formatCells="0" formatColumns="0" formatRows="0" insertColumns="0" insertRows="0" insertHyperlinks="0" deleteColumns="0" deleteRows="0" selectLockedCells="1" sort="0" autoFilter="0" pivotTables="0" selectUnlockedCells="1"/>
  <pageMargins left="0.7" right="0.7" top="0.78736111111111107" bottom="0.78736111111111107" header="0.30000000000000004" footer="0.30000000000000004"/>
  <pageSetup paperSize="9" fitToWidth="0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List1!_FilterDatabase</vt:lpstr>
    </vt:vector>
  </TitlesOfParts>
  <Company>UJF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Jan Dudák</cp:lastModifiedBy>
  <dcterms:created xsi:type="dcterms:W3CDTF">2020-05-13T13:48:05Z</dcterms:created>
  <dcterms:modified xsi:type="dcterms:W3CDTF">2020-12-18T18:10:45Z</dcterms:modified>
</cp:coreProperties>
</file>