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xx_Drogerie a úklidové prostředky 06_20\"/>
    </mc:Choice>
  </mc:AlternateContent>
  <xr:revisionPtr revIDLastSave="0" documentId="8_{D6F3E2CC-4D2F-43AA-80B8-2AABE9F7DFDE}" xr6:coauthVersionLast="36" xr6:coauthVersionMax="36" xr10:uidLastSave="{00000000-0000-0000-0000-000000000000}"/>
  <bookViews>
    <workbookView xWindow="0" yWindow="0" windowWidth="23055" windowHeight="11280" xr2:uid="{00000000-000D-0000-FFFF-FFFF00000000}"/>
  </bookViews>
  <sheets>
    <sheet name="Drogerie" sheetId="4" r:id="rId1"/>
  </sheets>
  <calcPr calcId="191029"/>
</workbook>
</file>

<file path=xl/calcChain.xml><?xml version="1.0" encoding="utf-8"?>
<calcChain xmlns="http://schemas.openxmlformats.org/spreadsheetml/2006/main">
  <c r="K7" i="4" l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4" i="4"/>
  <c r="K25" i="4"/>
  <c r="K27" i="4"/>
  <c r="K28" i="4"/>
  <c r="K29" i="4"/>
  <c r="K31" i="4"/>
  <c r="K32" i="4" s="1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8" i="4"/>
  <c r="K79" i="4"/>
  <c r="K80" i="4"/>
  <c r="K81" i="4"/>
  <c r="K82" i="4"/>
  <c r="K83" i="4"/>
  <c r="K84" i="4"/>
  <c r="K85" i="4"/>
  <c r="K86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6" i="4"/>
  <c r="K26" i="4" l="1"/>
  <c r="K23" i="4"/>
  <c r="K58" i="4"/>
  <c r="K105" i="4"/>
  <c r="K30" i="4"/>
  <c r="K87" i="4"/>
  <c r="K77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6" i="4"/>
  <c r="G85" i="4"/>
  <c r="G84" i="4"/>
  <c r="G83" i="4"/>
  <c r="G82" i="4"/>
  <c r="G81" i="4"/>
  <c r="G80" i="4"/>
  <c r="G79" i="4"/>
  <c r="G78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14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1" i="4"/>
  <c r="G32" i="4" s="1"/>
  <c r="G28" i="4"/>
  <c r="G29" i="4"/>
  <c r="G27" i="4"/>
  <c r="G24" i="4"/>
  <c r="G25" i="4"/>
  <c r="K106" i="4" l="1"/>
  <c r="K107" i="4" s="1"/>
  <c r="G87" i="4"/>
  <c r="G105" i="4"/>
  <c r="G26" i="4"/>
  <c r="G77" i="4"/>
  <c r="G30" i="4"/>
  <c r="G58" i="4"/>
  <c r="G22" i="4"/>
  <c r="G21" i="4"/>
  <c r="G20" i="4"/>
  <c r="G19" i="4"/>
  <c r="G18" i="4"/>
  <c r="G17" i="4"/>
  <c r="G16" i="4"/>
  <c r="G15" i="4"/>
  <c r="G13" i="4"/>
  <c r="G12" i="4"/>
  <c r="G11" i="4"/>
  <c r="G10" i="4"/>
  <c r="G9" i="4"/>
  <c r="G8" i="4"/>
  <c r="G7" i="4"/>
  <c r="G6" i="4"/>
  <c r="G23" i="4" l="1"/>
  <c r="G106" i="4" s="1"/>
  <c r="G107" i="4" s="1"/>
</calcChain>
</file>

<file path=xl/sharedStrings.xml><?xml version="1.0" encoding="utf-8"?>
<sst xmlns="http://schemas.openxmlformats.org/spreadsheetml/2006/main" count="309" uniqueCount="143">
  <si>
    <t>ks</t>
  </si>
  <si>
    <t>č.</t>
  </si>
  <si>
    <t>uchazeč splňuje ANO/NE</t>
  </si>
  <si>
    <t>název</t>
  </si>
  <si>
    <t>popis</t>
  </si>
  <si>
    <t>měrná jednotka</t>
  </si>
  <si>
    <t>Pytle na odpadky</t>
  </si>
  <si>
    <t>krabice</t>
  </si>
  <si>
    <t>Prostředky na různé povrchy</t>
  </si>
  <si>
    <t>Hadr na podlahu</t>
  </si>
  <si>
    <t>Hadřík</t>
  </si>
  <si>
    <t>Osvěžovač ve spreji</t>
  </si>
  <si>
    <t>Tekuté mýdlo</t>
  </si>
  <si>
    <t>bal</t>
  </si>
  <si>
    <t>WC gel - čistí, předchází usazování vodního kamene, desinfikuje, zajišťuje vůni, 750 ml, např.  Domestos</t>
  </si>
  <si>
    <t>Mycí prostředky desinfekční</t>
  </si>
  <si>
    <t>desinfekční gel na povrchy, 600 g,  např. Real gel - chlorax</t>
  </si>
  <si>
    <t>hadr mikrovlákno 60 x 70 cm, 235 g</t>
  </si>
  <si>
    <t>krém na ruce - výživný, ochranný, pro všechny typy pleti, 100 ml, např. Indulona modrá</t>
  </si>
  <si>
    <t>Sítko do pisoáru</t>
  </si>
  <si>
    <t xml:space="preserve">vonné sítko do pisoáru, např. FrePro </t>
  </si>
  <si>
    <t>Toaletní papír</t>
  </si>
  <si>
    <t>Dezinfekční prostředky</t>
  </si>
  <si>
    <t>WC blok</t>
  </si>
  <si>
    <t>toaletní papír do zásobníků, průměr 23 cm, návin 220 m, bílý dvouvrstvý</t>
  </si>
  <si>
    <t>Papírové ručníky</t>
  </si>
  <si>
    <t>Čistič na znečištěné plochy</t>
  </si>
  <si>
    <t>papírový ručník skládaný do zásobníků, jednotlivé listy bílé dvouvrstvé, ZZ uspořádání, vysoká kvalita, celulóza  krabice 3000 ks</t>
  </si>
  <si>
    <t>čistič na velmi znečištěné plochy, umyvadla, WC, obkládačky, spolehlivě odstraní rez, vodní kámen a jiné usazeniny, 500 ml, např. Fixinela Classic</t>
  </si>
  <si>
    <t>Mycí prostředek na WC</t>
  </si>
  <si>
    <t>2vrstvý, návin 18 m, provedení celuloza, malé role 160 útržků, bílý, balení obsahuje 48 ks, např. Forest XXL bílý 2-vrstvý 48 ks</t>
  </si>
  <si>
    <t>Krém na ruce</t>
  </si>
  <si>
    <t>WC gel - čistí, předchází usazování vodního kamene, desinfikuje, zajišťuje vůni, 750 ml, např.  Larin agresiv</t>
  </si>
  <si>
    <t>mikrovlákno-švédská utěrka 30 x 30 cm</t>
  </si>
  <si>
    <t>přípravek určený k odstranění plísní atd., s okamžitým a viditelným efektem a dezinfekčními účinky, na omítky, zdivo, kámen, obkládačky, sklokeramiku, sklo, silikon, 5 L, např. Savo Proti plísním</t>
  </si>
  <si>
    <t>závěsný se čtyřmi aktivními kuličkami s vynikajícími vlastnostmi pro docílení hygienicky čisté a svěží toalety, balení 3 x 50 g, např. Bref</t>
  </si>
  <si>
    <t>sáčky do odpadkových košů LDPE - objem 30 l, velikost 50-60 x 50-60 cm, nezatahovací, v roli</t>
  </si>
  <si>
    <t>Celkem</t>
  </si>
  <si>
    <t>tekutý písek - čistící krém odstraňující běžné nečistoty a mastnotu,    600 g např. REAL</t>
  </si>
  <si>
    <t>tekutý čistící prostředek na podlahy, dodáváno v kanystru o objemu    5 litrů,  Mr. Proper universal, žlutozelený</t>
  </si>
  <si>
    <t>osvěžovač vzduchu ve spreji - pro použití na WC atd., různé vůně, 300 ml</t>
  </si>
  <si>
    <t>20100530                       OU</t>
  </si>
  <si>
    <t>papírový ručník skládaný do zásobníků, jednotlivé listy zelené, šedé nebo bílé, ZZ uspořádání, balení 5 000 listů, rozměr ručníku 24 - 26 x 22 - 24 cm, materiál - recyklovaný papír</t>
  </si>
  <si>
    <t>Hydroxid sodný</t>
  </si>
  <si>
    <t>balení 1000 g</t>
  </si>
  <si>
    <t>20100545                   ONF</t>
  </si>
  <si>
    <t>20100515          OJS</t>
  </si>
  <si>
    <t>Vozík úklidový</t>
  </si>
  <si>
    <t>Mop</t>
  </si>
  <si>
    <t>úklidový a servisní vozík, 2 x kbelík 17 l, ždímač, 2 x košík 6 l, 2 x kbelík 6 l, mvanička, držák pytle 120 l, rošt, držák tyče ALU a podpěra mopu, např. Terry line II</t>
  </si>
  <si>
    <t>set držák mopu, ALU tyč , 4 x návlek, např. Flipper</t>
  </si>
  <si>
    <t>Kbelíky</t>
  </si>
  <si>
    <t>pro úklidový vozík Clarol 2 x 25 l</t>
  </si>
  <si>
    <t>20100463           OU</t>
  </si>
  <si>
    <t>Mycí prostředek na nádobí</t>
  </si>
  <si>
    <t xml:space="preserve">prostředek na mytí nádobí, koncentrovaný, 900 ml, např. Jar Citron </t>
  </si>
  <si>
    <t>Čistící prostředky na různé povrchy</t>
  </si>
  <si>
    <t>prostředek na odmašťování, dezinfekční, s rozprašovačem, 750 ml, např. Jar Disinfecting Degreaser</t>
  </si>
  <si>
    <t>tekutý písek - čistící krém odstraňující běžné nečistoty a mastnotu, 600 g např. REAL</t>
  </si>
  <si>
    <t>k čištění a dezinfekci podlah, nábytku, kuchyňského a hygienického náčiní např. CIF rozprašovač na koupelny</t>
  </si>
  <si>
    <t>k čištění a dezinfekci podlah, nábytku, kuchyňského a hygienického náčiní, 1000 ml, např. Savo</t>
  </si>
  <si>
    <t>Mycí prostředky na podlahu</t>
  </si>
  <si>
    <t>saponát na vytírání podlah, 1000 ml</t>
  </si>
  <si>
    <t>Prostředky na okna</t>
  </si>
  <si>
    <t xml:space="preserve">tekuté čistící prostředky na sklo, 750ml, např. Clin okna a rámy </t>
  </si>
  <si>
    <t>5L</t>
  </si>
  <si>
    <t>mikroutěrka-švédská utěrka 30 x 30 cm</t>
  </si>
  <si>
    <t>tekuté mýdlo antibakteriální, dodáváno v kanystru o objemu 5 litrů</t>
  </si>
  <si>
    <t>Houbičky  na mytí nádobí</t>
  </si>
  <si>
    <t>houbičky s abrazivní plochou na mytí nádobí 47 x 78 x 23 mm, balení 10 ks</t>
  </si>
  <si>
    <t>Drátěnka</t>
  </si>
  <si>
    <t>s mikrovláknem 15 x 20 cm, Nancy</t>
  </si>
  <si>
    <t>Přípravky do myček nádobí</t>
  </si>
  <si>
    <t>čistič myčky tekutý, 250 ml, např. Calgonit/Finish, Somat</t>
  </si>
  <si>
    <t>osvěžovač vzduchu ve spreji - pro použití na WC atd., vůně citrus, 240 ml, např. Airwick</t>
  </si>
  <si>
    <t>sůl do myčky, 1 kg, např. Calgonit/Finish, Somat</t>
  </si>
  <si>
    <t>kapsle do myčky, snadno rozpustné ve vodě a jednoduše tak umyjí veškerou nečistotu k vaší plné spokojenosti. Účinkují i při nízké teplotě, balení min. po 60 ks, např. Jar All in 1</t>
  </si>
  <si>
    <t>sáčky do odpadkových košů LDPE - objem 60 l, velikost 60-70 x 70-80 cm, nezatahovací, extra silné, barva černá, 10-15 ks v roli</t>
  </si>
  <si>
    <t>role</t>
  </si>
  <si>
    <t>pytleů LDPE - objem 120 l, velikost 70 x 100 cm, nezatahovací, extra pevné, barva modrá, 10-15 ks v roli</t>
  </si>
  <si>
    <t>Návleky</t>
  </si>
  <si>
    <t>jednorázové polyetylenové návleky na obuv, balení 100 ks</t>
  </si>
  <si>
    <t>Chemie</t>
  </si>
  <si>
    <t xml:space="preserve">kyselina citronová, 1 kg </t>
  </si>
  <si>
    <t>kyselina solná, 1 L</t>
  </si>
  <si>
    <t>návlek k mopu, např. Vileda Ultramax Microfibre náhrada PLACATÝ</t>
  </si>
  <si>
    <t>Rukavice</t>
  </si>
  <si>
    <t>nepudrované, jednorázové nitrilové rukavice, neobsahují latexové bílkoviny,  velikost S, balení 100 kusů, např. Nitrylex Basic</t>
  </si>
  <si>
    <t>20100466        ONF</t>
  </si>
  <si>
    <t xml:space="preserve">prostředek na mytí nádobí, koncentrovaný, 900 ml, např. Jar </t>
  </si>
  <si>
    <t>Mycí prostředky do koupelen</t>
  </si>
  <si>
    <t>odstaní nečistoty a vodní kámen z vodních baterií, plastových van, umyvadel a obkladaček, 500 ml, s rozprašovačem, např. Cif koupelny</t>
  </si>
  <si>
    <t>tekutý čistič na vápenaté usazeniny, rez a vodní kámen, pro použití v kuchyni, koupelně a WC, 750 ml, např. Fixinela</t>
  </si>
  <si>
    <t>dezinfekční saponát na vytírání podlah, dezinfikuje všechny materiály a plochy a zároveň ničí mikroby, 1000 ml, např. Sanytol Eukalyptus podlahy a plochy</t>
  </si>
  <si>
    <t>odstaní nečistoty a vodní kámen z vodních baterií, plastových van, umyvadel a obkladaček, 500 ml, s rozprašovačem, např. Fixinela Perfekt</t>
  </si>
  <si>
    <t>Čistič odpadů</t>
  </si>
  <si>
    <t>900g, např. Krtek</t>
  </si>
  <si>
    <t xml:space="preserve">tekutý čistící a desinfekční přípravek, sloužící k desinfekci vody a povrchů, koupelen, WC, kuchyní atd., 1000 ml, např. Mr. Proper </t>
  </si>
  <si>
    <t>závěs do mísy, např Larrin Plus 3v1</t>
  </si>
  <si>
    <t>osvěžovač vzduchu ve spreji - pro použití na WC atd., vůně eukalypt, např. Sanytol</t>
  </si>
  <si>
    <t>Ocet</t>
  </si>
  <si>
    <t>kvasný lihový, 8%, 1000 ml</t>
  </si>
  <si>
    <t>Ochrana rukou</t>
  </si>
  <si>
    <t xml:space="preserve">krém na ruce, 100 ml, např. Isolda konopí s pupálkovým olejem </t>
  </si>
  <si>
    <t>20100378         ONF</t>
  </si>
  <si>
    <t>20100443      OJS</t>
  </si>
  <si>
    <t>tekuté mýdlo antibakteriální, certifikace pro účinnost proti E.coli, salmonele a MRSA stafylokokovi,  dodáváno v kanystru o objemu 5 litrů, např. Bio-D antibakteriální mýdlo Limetka a aloe</t>
  </si>
  <si>
    <t>Tuhé mýdlo</t>
  </si>
  <si>
    <t>mýdlo toaletní 100 g - různé vůně</t>
  </si>
  <si>
    <t>Hadřík na nádobí</t>
  </si>
  <si>
    <t>balení 10 kusů</t>
  </si>
  <si>
    <t>Víceúčelová utěrka</t>
  </si>
  <si>
    <t xml:space="preserve">34x38 cm, viskóza, balení 3 kusy, např. Home line </t>
  </si>
  <si>
    <t>prostředek proti plísním s mechanickým rozprašovačem, 500 ml, např. SAVO</t>
  </si>
  <si>
    <t>Čistící prostředek na různé povrchy</t>
  </si>
  <si>
    <t>prostředek na nábytek, dřevěné plochy, elektroniku, ve spreji, 250 ml, např. Pledge, Pronto 5v1</t>
  </si>
  <si>
    <t>Koupelnový čistič</t>
  </si>
  <si>
    <t xml:space="preserve">ve spreji, 750 ml, např. CIF professional Pro Formula 2 in 1 </t>
  </si>
  <si>
    <t>Universální čistič</t>
  </si>
  <si>
    <t>univerzální citronový čistič, 1000 ml, např. Mr. Proper Profesionál Lemon</t>
  </si>
  <si>
    <t>prostředek proti plísním s mechanickým rozprašovačem, 750 ml, např. Cillit Bang</t>
  </si>
  <si>
    <t>WC gel - čistí, předchází usazování vodního kamene, desinfikuje, zajišťuje vůni, 750 ml, např.  Bref tornado</t>
  </si>
  <si>
    <t>Kartáč</t>
  </si>
  <si>
    <t>náhrada k mopu Flipper, jazýčkový, velikost 40 cm</t>
  </si>
  <si>
    <t>20100472      THS</t>
  </si>
  <si>
    <t>na radiátory, tvarovatelný, průměr štětin cca 5 cm</t>
  </si>
  <si>
    <t>tekuté mýdlo husté konzistence, dodáváno v kanystru o objemu 5 litrů, vůně mandarinka</t>
  </si>
  <si>
    <t>sáčky do odpadkových košů LDPE - objem 30 l, velikost 50-60 x 50-60 cm, nezatahovací, extra pevné, barva černá, 50 ks v roli</t>
  </si>
  <si>
    <t>sáčky do odpadkových košů LDPE - objem 120 l, velikost 70 x 100 cm, nezatahovací, extra pevné, barva černá, 10 ks v roli</t>
  </si>
  <si>
    <t>mikrovlákno-švédská utěrka 40 x 40 cm</t>
  </si>
  <si>
    <t>houbičky  na mytí nádobí, s abrazivní vrstvou, velikost 90 x 70 mm,  bal. á 10 ks</t>
  </si>
  <si>
    <t>krém na ruce výživný, ochranný, pro všechny typy pleti, 100 ml, např. Nivea Intensive Care</t>
  </si>
  <si>
    <t>takto podbarvená pole dodavatel povinně vyplní</t>
  </si>
  <si>
    <t>Příloha ke Kupní smlouvě - Technická specifikace k VZ "Drogerie a úklidové prostředky 06/20"</t>
  </si>
  <si>
    <t>Zadavatel stanovuje tyto požadavky:</t>
  </si>
  <si>
    <t>Předpokládaná hodnota za jednotku bez DPH</t>
  </si>
  <si>
    <t>Předpokládaná hodnota celkem bez DPH</t>
  </si>
  <si>
    <t>číslo objednávky</t>
  </si>
  <si>
    <t>Nabídková cena za jednotku bez DPH</t>
  </si>
  <si>
    <t>Nabídková cena celkem bez DPH</t>
  </si>
  <si>
    <t>podpis osoby oprávněné za dodavatele</t>
  </si>
  <si>
    <t>Cena celkem bez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</si>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</sst>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5" borderId="6" applyNumberFormat="0" applyAlignment="0" applyProtection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4" borderId="6" xfId="1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3" fontId="5" fillId="4" borderId="6" xfId="1" applyNumberFormat="1" applyFont="1" applyFill="1" applyAlignment="1">
      <alignment horizontal="center" vertical="center" wrapText="1"/>
    </xf>
    <xf numFmtId="0" fontId="5" fillId="4" borderId="6" xfId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6" xfId="0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/>
    </xf>
    <xf numFmtId="0" fontId="5" fillId="0" borderId="2" xfId="5" applyFont="1" applyBorder="1" applyAlignment="1">
      <alignment vertical="center" wrapText="1"/>
    </xf>
    <xf numFmtId="3" fontId="5" fillId="0" borderId="2" xfId="5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4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</cellXfs>
  <cellStyles count="6">
    <cellStyle name="Čárka" xfId="4" builtinId="3"/>
    <cellStyle name="Normální" xfId="0" builtinId="0"/>
    <cellStyle name="Normální 2" xfId="2" xr:uid="{00000000-0005-0000-0000-000002000000}"/>
    <cellStyle name="Normální 2 2" xfId="5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showGridLines="0" tabSelected="1" zoomScale="115" zoomScaleNormal="115" workbookViewId="0">
      <selection activeCell="J115" sqref="J115"/>
    </sheetView>
  </sheetViews>
  <sheetFormatPr defaultRowHeight="15" x14ac:dyDescent="0.25"/>
  <cols>
    <col min="1" max="1" width="6.140625" style="3" customWidth="1"/>
    <col min="2" max="2" width="20" style="3" customWidth="1"/>
    <col min="3" max="3" width="55.7109375" style="1" customWidth="1"/>
    <col min="4" max="4" width="7.85546875" style="3" customWidth="1"/>
    <col min="5" max="5" width="4.85546875" style="3" customWidth="1"/>
    <col min="6" max="6" width="10.85546875" style="3" customWidth="1"/>
    <col min="7" max="7" width="12.140625" style="3" customWidth="1"/>
    <col min="8" max="8" width="10.5703125" style="58" customWidth="1"/>
    <col min="9" max="10" width="10" style="3" customWidth="1"/>
    <col min="11" max="11" width="10.5703125" customWidth="1"/>
  </cols>
  <sheetData>
    <row r="1" spans="1:11" s="31" customFormat="1" ht="21" x14ac:dyDescent="0.25">
      <c r="A1" s="53" t="s">
        <v>133</v>
      </c>
      <c r="B1" s="6"/>
      <c r="C1" s="1"/>
      <c r="D1" s="3"/>
      <c r="E1" s="3"/>
      <c r="F1" s="3"/>
      <c r="G1" s="3"/>
      <c r="H1" s="58"/>
      <c r="I1" s="3"/>
      <c r="J1" s="3"/>
    </row>
    <row r="2" spans="1:11" s="31" customFormat="1" x14ac:dyDescent="0.25">
      <c r="A2" s="3"/>
      <c r="B2" s="3"/>
      <c r="C2" s="1"/>
      <c r="D2" s="3"/>
      <c r="E2" s="3"/>
      <c r="F2" s="3"/>
      <c r="G2" s="3"/>
      <c r="H2" s="58"/>
      <c r="I2" s="3"/>
      <c r="J2" s="3"/>
    </row>
    <row r="3" spans="1:11" s="31" customFormat="1" x14ac:dyDescent="0.25">
      <c r="A3" s="2"/>
      <c r="B3" s="8" t="s">
        <v>132</v>
      </c>
      <c r="C3" s="1"/>
      <c r="D3" s="3"/>
      <c r="E3" s="3"/>
      <c r="F3" s="3"/>
      <c r="G3" s="3"/>
      <c r="H3" s="58"/>
      <c r="I3" s="3"/>
      <c r="J3" s="3"/>
    </row>
    <row r="4" spans="1:11" x14ac:dyDescent="0.25">
      <c r="A4" s="5" t="s">
        <v>134</v>
      </c>
      <c r="B4" s="7"/>
    </row>
    <row r="5" spans="1:11" ht="63.75" x14ac:dyDescent="0.25">
      <c r="A5" s="67" t="s">
        <v>1</v>
      </c>
      <c r="B5" s="67" t="s">
        <v>3</v>
      </c>
      <c r="C5" s="67" t="s">
        <v>4</v>
      </c>
      <c r="D5" s="4" t="s">
        <v>5</v>
      </c>
      <c r="E5" s="4" t="s">
        <v>0</v>
      </c>
      <c r="F5" s="4" t="s">
        <v>135</v>
      </c>
      <c r="G5" s="4" t="s">
        <v>136</v>
      </c>
      <c r="H5" s="4" t="s">
        <v>137</v>
      </c>
      <c r="I5" s="4" t="s">
        <v>2</v>
      </c>
      <c r="J5" s="4" t="s">
        <v>138</v>
      </c>
      <c r="K5" s="4" t="s">
        <v>139</v>
      </c>
    </row>
    <row r="6" spans="1:11" ht="25.5" x14ac:dyDescent="0.25">
      <c r="A6" s="68">
        <v>1</v>
      </c>
      <c r="B6" s="49" t="s">
        <v>29</v>
      </c>
      <c r="C6" s="48" t="s">
        <v>14</v>
      </c>
      <c r="D6" s="49" t="s">
        <v>0</v>
      </c>
      <c r="E6" s="49">
        <v>12</v>
      </c>
      <c r="F6" s="50">
        <v>44.55</v>
      </c>
      <c r="G6" s="50">
        <f t="shared" ref="G6:G21" si="0">F6*E6</f>
        <v>534.59999999999991</v>
      </c>
      <c r="H6" s="59" t="s">
        <v>41</v>
      </c>
      <c r="I6" s="69"/>
      <c r="J6" s="64"/>
      <c r="K6" s="65">
        <f>SUM(E6*J6)</f>
        <v>0</v>
      </c>
    </row>
    <row r="7" spans="1:11" ht="25.5" x14ac:dyDescent="0.25">
      <c r="A7" s="68">
        <v>2</v>
      </c>
      <c r="B7" s="49" t="s">
        <v>29</v>
      </c>
      <c r="C7" s="37" t="s">
        <v>32</v>
      </c>
      <c r="D7" s="49" t="s">
        <v>0</v>
      </c>
      <c r="E7" s="49">
        <v>3</v>
      </c>
      <c r="F7" s="50">
        <v>35</v>
      </c>
      <c r="G7" s="50">
        <f t="shared" si="0"/>
        <v>105</v>
      </c>
      <c r="H7" s="54"/>
      <c r="I7" s="69"/>
      <c r="J7" s="64"/>
      <c r="K7" s="65">
        <f t="shared" ref="K7:K70" si="1">SUM(E7*J7)</f>
        <v>0</v>
      </c>
    </row>
    <row r="8" spans="1:11" ht="25.5" x14ac:dyDescent="0.25">
      <c r="A8" s="68">
        <v>3</v>
      </c>
      <c r="B8" s="49" t="s">
        <v>8</v>
      </c>
      <c r="C8" s="48" t="s">
        <v>38</v>
      </c>
      <c r="D8" s="49" t="s">
        <v>0</v>
      </c>
      <c r="E8" s="49">
        <v>9</v>
      </c>
      <c r="F8" s="50">
        <v>30</v>
      </c>
      <c r="G8" s="50">
        <f t="shared" si="0"/>
        <v>270</v>
      </c>
      <c r="H8" s="54"/>
      <c r="I8" s="69"/>
      <c r="J8" s="64"/>
      <c r="K8" s="65">
        <f t="shared" si="1"/>
        <v>0</v>
      </c>
    </row>
    <row r="9" spans="1:11" ht="38.25" x14ac:dyDescent="0.25">
      <c r="A9" s="68">
        <v>4</v>
      </c>
      <c r="B9" s="49" t="s">
        <v>26</v>
      </c>
      <c r="C9" s="48" t="s">
        <v>28</v>
      </c>
      <c r="D9" s="49" t="s">
        <v>0</v>
      </c>
      <c r="E9" s="49">
        <v>9</v>
      </c>
      <c r="F9" s="50">
        <v>27</v>
      </c>
      <c r="G9" s="50">
        <f t="shared" si="0"/>
        <v>243</v>
      </c>
      <c r="H9" s="54"/>
      <c r="I9" s="69"/>
      <c r="J9" s="64"/>
      <c r="K9" s="65">
        <f t="shared" si="1"/>
        <v>0</v>
      </c>
    </row>
    <row r="10" spans="1:11" ht="25.5" x14ac:dyDescent="0.25">
      <c r="A10" s="68">
        <v>5</v>
      </c>
      <c r="B10" s="44" t="s">
        <v>8</v>
      </c>
      <c r="C10" s="48" t="s">
        <v>39</v>
      </c>
      <c r="D10" s="49" t="s">
        <v>0</v>
      </c>
      <c r="E10" s="49">
        <v>5</v>
      </c>
      <c r="F10" s="50">
        <v>200</v>
      </c>
      <c r="G10" s="50">
        <f t="shared" si="0"/>
        <v>1000</v>
      </c>
      <c r="H10" s="54"/>
      <c r="I10" s="69"/>
      <c r="J10" s="64"/>
      <c r="K10" s="65">
        <f t="shared" si="1"/>
        <v>0</v>
      </c>
    </row>
    <row r="11" spans="1:11" ht="25.5" x14ac:dyDescent="0.25">
      <c r="A11" s="68">
        <v>6</v>
      </c>
      <c r="B11" s="49" t="s">
        <v>15</v>
      </c>
      <c r="C11" s="48" t="s">
        <v>16</v>
      </c>
      <c r="D11" s="49" t="s">
        <v>0</v>
      </c>
      <c r="E11" s="49">
        <v>6</v>
      </c>
      <c r="F11" s="50">
        <v>33</v>
      </c>
      <c r="G11" s="50">
        <f t="shared" si="0"/>
        <v>198</v>
      </c>
      <c r="H11" s="54"/>
      <c r="I11" s="69"/>
      <c r="J11" s="64"/>
      <c r="K11" s="65">
        <f t="shared" si="1"/>
        <v>0</v>
      </c>
    </row>
    <row r="12" spans="1:11" x14ac:dyDescent="0.25">
      <c r="A12" s="68">
        <v>7</v>
      </c>
      <c r="B12" s="38" t="s">
        <v>9</v>
      </c>
      <c r="C12" s="36" t="s">
        <v>17</v>
      </c>
      <c r="D12" s="38" t="s">
        <v>0</v>
      </c>
      <c r="E12" s="38">
        <v>6</v>
      </c>
      <c r="F12" s="47">
        <v>32.6</v>
      </c>
      <c r="G12" s="47">
        <f t="shared" si="0"/>
        <v>195.60000000000002</v>
      </c>
      <c r="H12" s="54"/>
      <c r="I12" s="69"/>
      <c r="J12" s="64"/>
      <c r="K12" s="65">
        <f t="shared" si="1"/>
        <v>0</v>
      </c>
    </row>
    <row r="13" spans="1:11" ht="38.25" x14ac:dyDescent="0.25">
      <c r="A13" s="68">
        <v>8</v>
      </c>
      <c r="B13" s="49" t="s">
        <v>22</v>
      </c>
      <c r="C13" s="48" t="s">
        <v>34</v>
      </c>
      <c r="D13" s="49" t="s">
        <v>0</v>
      </c>
      <c r="E13" s="49">
        <v>1</v>
      </c>
      <c r="F13" s="50">
        <v>450.5</v>
      </c>
      <c r="G13" s="50">
        <f t="shared" si="0"/>
        <v>450.5</v>
      </c>
      <c r="H13" s="54"/>
      <c r="I13" s="69"/>
      <c r="J13" s="64"/>
      <c r="K13" s="65">
        <f t="shared" si="1"/>
        <v>0</v>
      </c>
    </row>
    <row r="14" spans="1:11" x14ac:dyDescent="0.25">
      <c r="A14" s="68">
        <v>9</v>
      </c>
      <c r="B14" s="49" t="s">
        <v>12</v>
      </c>
      <c r="C14" s="48" t="s">
        <v>67</v>
      </c>
      <c r="D14" s="49" t="s">
        <v>0</v>
      </c>
      <c r="E14" s="42">
        <v>4</v>
      </c>
      <c r="F14" s="41">
        <v>180</v>
      </c>
      <c r="G14" s="41">
        <f t="shared" si="0"/>
        <v>720</v>
      </c>
      <c r="H14" s="54"/>
      <c r="I14" s="69"/>
      <c r="J14" s="64"/>
      <c r="K14" s="65">
        <f t="shared" si="1"/>
        <v>0</v>
      </c>
    </row>
    <row r="15" spans="1:11" ht="25.5" x14ac:dyDescent="0.25">
      <c r="A15" s="68">
        <v>10</v>
      </c>
      <c r="B15" s="46" t="s">
        <v>31</v>
      </c>
      <c r="C15" s="36" t="s">
        <v>18</v>
      </c>
      <c r="D15" s="49" t="s">
        <v>0</v>
      </c>
      <c r="E15" s="49">
        <v>12</v>
      </c>
      <c r="F15" s="50">
        <v>37</v>
      </c>
      <c r="G15" s="50">
        <f t="shared" si="0"/>
        <v>444</v>
      </c>
      <c r="H15" s="54"/>
      <c r="I15" s="69"/>
      <c r="J15" s="64"/>
      <c r="K15" s="65">
        <f t="shared" si="1"/>
        <v>0</v>
      </c>
    </row>
    <row r="16" spans="1:11" x14ac:dyDescent="0.25">
      <c r="A16" s="68">
        <v>11</v>
      </c>
      <c r="B16" s="46" t="s">
        <v>10</v>
      </c>
      <c r="C16" s="48" t="s">
        <v>33</v>
      </c>
      <c r="D16" s="49" t="s">
        <v>0</v>
      </c>
      <c r="E16" s="49">
        <v>10</v>
      </c>
      <c r="F16" s="50">
        <v>20</v>
      </c>
      <c r="G16" s="50">
        <f t="shared" si="0"/>
        <v>200</v>
      </c>
      <c r="H16" s="54"/>
      <c r="I16" s="69"/>
      <c r="J16" s="64"/>
      <c r="K16" s="65">
        <f t="shared" si="1"/>
        <v>0</v>
      </c>
    </row>
    <row r="17" spans="1:11" ht="25.5" x14ac:dyDescent="0.25">
      <c r="A17" s="68">
        <v>12</v>
      </c>
      <c r="B17" s="49" t="s">
        <v>11</v>
      </c>
      <c r="C17" s="48" t="s">
        <v>40</v>
      </c>
      <c r="D17" s="49" t="s">
        <v>0</v>
      </c>
      <c r="E17" s="49">
        <v>3</v>
      </c>
      <c r="F17" s="50">
        <v>30</v>
      </c>
      <c r="G17" s="50">
        <f t="shared" si="0"/>
        <v>90</v>
      </c>
      <c r="H17" s="54"/>
      <c r="I17" s="69"/>
      <c r="J17" s="64"/>
      <c r="K17" s="65">
        <f t="shared" si="1"/>
        <v>0</v>
      </c>
    </row>
    <row r="18" spans="1:11" x14ac:dyDescent="0.25">
      <c r="A18" s="68">
        <v>13</v>
      </c>
      <c r="B18" s="27" t="s">
        <v>19</v>
      </c>
      <c r="C18" s="48" t="s">
        <v>20</v>
      </c>
      <c r="D18" s="49" t="s">
        <v>0</v>
      </c>
      <c r="E18" s="28">
        <v>8</v>
      </c>
      <c r="F18" s="50">
        <v>74</v>
      </c>
      <c r="G18" s="50">
        <f t="shared" si="0"/>
        <v>592</v>
      </c>
      <c r="H18" s="54"/>
      <c r="I18" s="69"/>
      <c r="J18" s="64"/>
      <c r="K18" s="65">
        <f t="shared" si="1"/>
        <v>0</v>
      </c>
    </row>
    <row r="19" spans="1:11" ht="25.5" x14ac:dyDescent="0.25">
      <c r="A19" s="68">
        <v>14</v>
      </c>
      <c r="B19" s="49" t="s">
        <v>23</v>
      </c>
      <c r="C19" s="48" t="s">
        <v>35</v>
      </c>
      <c r="D19" s="49" t="s">
        <v>13</v>
      </c>
      <c r="E19" s="49">
        <v>30</v>
      </c>
      <c r="F19" s="50">
        <v>66</v>
      </c>
      <c r="G19" s="50">
        <f t="shared" si="0"/>
        <v>1980</v>
      </c>
      <c r="H19" s="54"/>
      <c r="I19" s="69"/>
      <c r="J19" s="64"/>
      <c r="K19" s="65">
        <f t="shared" si="1"/>
        <v>0</v>
      </c>
    </row>
    <row r="20" spans="1:11" ht="25.5" x14ac:dyDescent="0.25">
      <c r="A20" s="68">
        <v>15</v>
      </c>
      <c r="B20" s="51" t="s">
        <v>6</v>
      </c>
      <c r="C20" s="21" t="s">
        <v>36</v>
      </c>
      <c r="D20" s="49" t="s">
        <v>0</v>
      </c>
      <c r="E20" s="49">
        <v>2000</v>
      </c>
      <c r="F20" s="50">
        <v>0.37</v>
      </c>
      <c r="G20" s="50">
        <f t="shared" si="0"/>
        <v>740</v>
      </c>
      <c r="H20" s="54"/>
      <c r="I20" s="69"/>
      <c r="J20" s="64"/>
      <c r="K20" s="65">
        <f t="shared" si="1"/>
        <v>0</v>
      </c>
    </row>
    <row r="21" spans="1:11" ht="25.5" x14ac:dyDescent="0.25">
      <c r="A21" s="68">
        <v>16</v>
      </c>
      <c r="B21" s="49" t="s">
        <v>21</v>
      </c>
      <c r="C21" s="15" t="s">
        <v>24</v>
      </c>
      <c r="D21" s="49" t="s">
        <v>0</v>
      </c>
      <c r="E21" s="49">
        <v>60</v>
      </c>
      <c r="F21" s="50">
        <v>36</v>
      </c>
      <c r="G21" s="50">
        <f t="shared" si="0"/>
        <v>2160</v>
      </c>
      <c r="H21" s="54"/>
      <c r="I21" s="69"/>
      <c r="J21" s="64"/>
      <c r="K21" s="65">
        <f t="shared" si="1"/>
        <v>0</v>
      </c>
    </row>
    <row r="22" spans="1:11" ht="25.5" x14ac:dyDescent="0.25">
      <c r="A22" s="68">
        <v>17</v>
      </c>
      <c r="B22" s="38" t="s">
        <v>25</v>
      </c>
      <c r="C22" s="39" t="s">
        <v>27</v>
      </c>
      <c r="D22" s="38" t="s">
        <v>7</v>
      </c>
      <c r="E22" s="38">
        <v>10</v>
      </c>
      <c r="F22" s="47">
        <v>379</v>
      </c>
      <c r="G22" s="47">
        <f>F22*E22</f>
        <v>3790</v>
      </c>
      <c r="H22" s="55"/>
      <c r="I22" s="69"/>
      <c r="J22" s="64"/>
      <c r="K22" s="65">
        <f t="shared" si="1"/>
        <v>0</v>
      </c>
    </row>
    <row r="23" spans="1:11" ht="15.75" thickBot="1" x14ac:dyDescent="0.3">
      <c r="A23" s="70"/>
      <c r="B23" s="71" t="s">
        <v>37</v>
      </c>
      <c r="C23" s="72"/>
      <c r="D23" s="73"/>
      <c r="E23" s="74"/>
      <c r="F23" s="75"/>
      <c r="G23" s="75">
        <f>SUM(G6:G22)</f>
        <v>13712.7</v>
      </c>
      <c r="H23" s="56"/>
      <c r="I23" s="76"/>
      <c r="J23" s="66"/>
      <c r="K23" s="66">
        <f>SUM(K6:K22)</f>
        <v>0</v>
      </c>
    </row>
    <row r="24" spans="1:11" ht="26.25" thickTop="1" x14ac:dyDescent="0.25">
      <c r="A24" s="68">
        <v>18</v>
      </c>
      <c r="B24" s="38" t="s">
        <v>25</v>
      </c>
      <c r="C24" s="39" t="s">
        <v>27</v>
      </c>
      <c r="D24" s="38" t="s">
        <v>7</v>
      </c>
      <c r="E24" s="38">
        <v>6</v>
      </c>
      <c r="F24" s="47">
        <v>379</v>
      </c>
      <c r="G24" s="47">
        <f>F24*E24</f>
        <v>2274</v>
      </c>
      <c r="H24" s="59" t="s">
        <v>45</v>
      </c>
      <c r="I24" s="69"/>
      <c r="J24" s="64"/>
      <c r="K24" s="65">
        <f t="shared" si="1"/>
        <v>0</v>
      </c>
    </row>
    <row r="25" spans="1:11" x14ac:dyDescent="0.25">
      <c r="A25" s="68">
        <v>19</v>
      </c>
      <c r="B25" s="38" t="s">
        <v>43</v>
      </c>
      <c r="C25" s="39" t="s">
        <v>44</v>
      </c>
      <c r="D25" s="38" t="s">
        <v>0</v>
      </c>
      <c r="E25" s="38">
        <v>2</v>
      </c>
      <c r="F25" s="47">
        <v>40</v>
      </c>
      <c r="G25" s="47">
        <f>F25*E25</f>
        <v>80</v>
      </c>
      <c r="H25" s="54"/>
      <c r="I25" s="69"/>
      <c r="J25" s="64"/>
      <c r="K25" s="65">
        <f t="shared" si="1"/>
        <v>0</v>
      </c>
    </row>
    <row r="26" spans="1:11" ht="15.75" thickBot="1" x14ac:dyDescent="0.3">
      <c r="A26" s="70"/>
      <c r="B26" s="71" t="s">
        <v>37</v>
      </c>
      <c r="C26" s="72"/>
      <c r="D26" s="73"/>
      <c r="E26" s="74"/>
      <c r="F26" s="75"/>
      <c r="G26" s="75">
        <f>SUM(G24:G25)</f>
        <v>2354</v>
      </c>
      <c r="H26" s="56"/>
      <c r="I26" s="76"/>
      <c r="J26" s="66"/>
      <c r="K26" s="66">
        <f>SUM(K24:K25)</f>
        <v>0</v>
      </c>
    </row>
    <row r="27" spans="1:11" s="12" customFormat="1" ht="39" thickTop="1" x14ac:dyDescent="0.25">
      <c r="A27" s="68">
        <v>20</v>
      </c>
      <c r="B27" s="38" t="s">
        <v>47</v>
      </c>
      <c r="C27" s="39" t="s">
        <v>49</v>
      </c>
      <c r="D27" s="38" t="s">
        <v>0</v>
      </c>
      <c r="E27" s="38">
        <v>1</v>
      </c>
      <c r="F27" s="47">
        <v>4890</v>
      </c>
      <c r="G27" s="47">
        <f>F27*E27</f>
        <v>4890</v>
      </c>
      <c r="H27" s="59" t="s">
        <v>46</v>
      </c>
      <c r="I27" s="69"/>
      <c r="J27" s="64"/>
      <c r="K27" s="65">
        <f t="shared" si="1"/>
        <v>0</v>
      </c>
    </row>
    <row r="28" spans="1:11" s="12" customFormat="1" x14ac:dyDescent="0.25">
      <c r="A28" s="68">
        <v>21</v>
      </c>
      <c r="B28" s="38" t="s">
        <v>48</v>
      </c>
      <c r="C28" s="39" t="s">
        <v>50</v>
      </c>
      <c r="D28" s="38" t="s">
        <v>0</v>
      </c>
      <c r="E28" s="38">
        <v>4</v>
      </c>
      <c r="F28" s="47">
        <v>790</v>
      </c>
      <c r="G28" s="47">
        <f>F28*E28</f>
        <v>3160</v>
      </c>
      <c r="H28" s="54"/>
      <c r="I28" s="69"/>
      <c r="J28" s="64"/>
      <c r="K28" s="65">
        <f t="shared" si="1"/>
        <v>0</v>
      </c>
    </row>
    <row r="29" spans="1:11" s="12" customFormat="1" x14ac:dyDescent="0.25">
      <c r="A29" s="68">
        <v>22</v>
      </c>
      <c r="B29" s="38" t="s">
        <v>51</v>
      </c>
      <c r="C29" s="39" t="s">
        <v>52</v>
      </c>
      <c r="D29" s="38" t="s">
        <v>0</v>
      </c>
      <c r="E29" s="38">
        <v>3</v>
      </c>
      <c r="F29" s="47">
        <v>139</v>
      </c>
      <c r="G29" s="47">
        <f>F29*E29</f>
        <v>417</v>
      </c>
      <c r="H29" s="54"/>
      <c r="I29" s="69"/>
      <c r="J29" s="64"/>
      <c r="K29" s="65">
        <f t="shared" si="1"/>
        <v>0</v>
      </c>
    </row>
    <row r="30" spans="1:11" s="12" customFormat="1" ht="15.75" thickBot="1" x14ac:dyDescent="0.3">
      <c r="A30" s="70"/>
      <c r="B30" s="71" t="s">
        <v>37</v>
      </c>
      <c r="C30" s="72"/>
      <c r="D30" s="73"/>
      <c r="E30" s="74"/>
      <c r="F30" s="75"/>
      <c r="G30" s="75">
        <f>SUM(G27:G29)</f>
        <v>8467</v>
      </c>
      <c r="H30" s="56"/>
      <c r="I30" s="76"/>
      <c r="J30" s="66"/>
      <c r="K30" s="66">
        <f>SUM(K27:K29)</f>
        <v>0</v>
      </c>
    </row>
    <row r="31" spans="1:11" s="12" customFormat="1" ht="26.25" thickTop="1" x14ac:dyDescent="0.25">
      <c r="A31" s="68">
        <v>23</v>
      </c>
      <c r="B31" s="38" t="s">
        <v>25</v>
      </c>
      <c r="C31" s="39" t="s">
        <v>27</v>
      </c>
      <c r="D31" s="38" t="s">
        <v>7</v>
      </c>
      <c r="E31" s="38">
        <v>8</v>
      </c>
      <c r="F31" s="47">
        <v>379</v>
      </c>
      <c r="G31" s="47">
        <f>F31*E31</f>
        <v>3032</v>
      </c>
      <c r="H31" s="60" t="s">
        <v>53</v>
      </c>
      <c r="I31" s="69"/>
      <c r="J31" s="64"/>
      <c r="K31" s="65">
        <f t="shared" si="1"/>
        <v>0</v>
      </c>
    </row>
    <row r="32" spans="1:11" s="12" customFormat="1" ht="15.75" thickBot="1" x14ac:dyDescent="0.3">
      <c r="A32" s="70"/>
      <c r="B32" s="71" t="s">
        <v>37</v>
      </c>
      <c r="C32" s="72"/>
      <c r="D32" s="73"/>
      <c r="E32" s="74"/>
      <c r="F32" s="75"/>
      <c r="G32" s="75">
        <f>SUM(G31:G31)</f>
        <v>3032</v>
      </c>
      <c r="H32" s="56"/>
      <c r="I32" s="76"/>
      <c r="J32" s="66"/>
      <c r="K32" s="66">
        <f>SUM(K31)</f>
        <v>0</v>
      </c>
    </row>
    <row r="33" spans="1:11" s="12" customFormat="1" ht="26.25" thickTop="1" x14ac:dyDescent="0.25">
      <c r="A33" s="68">
        <v>24</v>
      </c>
      <c r="B33" s="49" t="s">
        <v>54</v>
      </c>
      <c r="C33" s="48" t="s">
        <v>55</v>
      </c>
      <c r="D33" s="49" t="s">
        <v>0</v>
      </c>
      <c r="E33" s="23">
        <v>4</v>
      </c>
      <c r="F33" s="50">
        <v>37</v>
      </c>
      <c r="G33" s="50">
        <f t="shared" ref="G33:G76" si="2">F33*E33</f>
        <v>148</v>
      </c>
      <c r="H33" s="61" t="s">
        <v>88</v>
      </c>
      <c r="I33" s="77"/>
      <c r="J33" s="64"/>
      <c r="K33" s="65">
        <f t="shared" si="1"/>
        <v>0</v>
      </c>
    </row>
    <row r="34" spans="1:11" s="12" customFormat="1" ht="25.5" x14ac:dyDescent="0.25">
      <c r="A34" s="68">
        <v>25</v>
      </c>
      <c r="B34" s="49" t="s">
        <v>56</v>
      </c>
      <c r="C34" s="48" t="s">
        <v>57</v>
      </c>
      <c r="D34" s="49" t="s">
        <v>0</v>
      </c>
      <c r="E34" s="23">
        <v>6</v>
      </c>
      <c r="F34" s="50">
        <v>60</v>
      </c>
      <c r="G34" s="50">
        <f t="shared" si="2"/>
        <v>360</v>
      </c>
      <c r="H34" s="54"/>
      <c r="I34" s="69"/>
      <c r="J34" s="64"/>
      <c r="K34" s="65">
        <f t="shared" si="1"/>
        <v>0</v>
      </c>
    </row>
    <row r="35" spans="1:11" s="12" customFormat="1" ht="25.5" x14ac:dyDescent="0.25">
      <c r="A35" s="68">
        <v>26</v>
      </c>
      <c r="B35" s="49" t="s">
        <v>8</v>
      </c>
      <c r="C35" s="48" t="s">
        <v>58</v>
      </c>
      <c r="D35" s="49" t="s">
        <v>0</v>
      </c>
      <c r="E35" s="23">
        <v>8</v>
      </c>
      <c r="F35" s="50">
        <v>36</v>
      </c>
      <c r="G35" s="50">
        <f t="shared" si="2"/>
        <v>288</v>
      </c>
      <c r="H35" s="54"/>
      <c r="I35" s="69"/>
      <c r="J35" s="64"/>
      <c r="K35" s="65">
        <f t="shared" si="1"/>
        <v>0</v>
      </c>
    </row>
    <row r="36" spans="1:11" s="12" customFormat="1" ht="25.5" x14ac:dyDescent="0.25">
      <c r="A36" s="68">
        <v>27</v>
      </c>
      <c r="B36" s="49" t="s">
        <v>29</v>
      </c>
      <c r="C36" s="48" t="s">
        <v>14</v>
      </c>
      <c r="D36" s="49" t="s">
        <v>0</v>
      </c>
      <c r="E36" s="23">
        <v>8</v>
      </c>
      <c r="F36" s="50">
        <v>44.6</v>
      </c>
      <c r="G36" s="50">
        <f t="shared" si="2"/>
        <v>356.8</v>
      </c>
      <c r="H36" s="54"/>
      <c r="I36" s="69"/>
      <c r="J36" s="64"/>
      <c r="K36" s="65">
        <f t="shared" si="1"/>
        <v>0</v>
      </c>
    </row>
    <row r="37" spans="1:11" s="12" customFormat="1" ht="25.5" x14ac:dyDescent="0.25">
      <c r="A37" s="68">
        <v>28</v>
      </c>
      <c r="B37" s="38" t="s">
        <v>22</v>
      </c>
      <c r="C37" s="36" t="s">
        <v>59</v>
      </c>
      <c r="D37" s="38" t="s">
        <v>0</v>
      </c>
      <c r="E37" s="23">
        <v>6</v>
      </c>
      <c r="F37" s="47">
        <v>45</v>
      </c>
      <c r="G37" s="47">
        <f t="shared" si="2"/>
        <v>270</v>
      </c>
      <c r="H37" s="54"/>
      <c r="I37" s="69"/>
      <c r="J37" s="64"/>
      <c r="K37" s="65">
        <f t="shared" si="1"/>
        <v>0</v>
      </c>
    </row>
    <row r="38" spans="1:11" s="12" customFormat="1" ht="25.5" x14ac:dyDescent="0.25">
      <c r="A38" s="68">
        <v>29</v>
      </c>
      <c r="B38" s="49" t="s">
        <v>22</v>
      </c>
      <c r="C38" s="48" t="s">
        <v>60</v>
      </c>
      <c r="D38" s="49" t="s">
        <v>0</v>
      </c>
      <c r="E38" s="23">
        <v>8</v>
      </c>
      <c r="F38" s="50">
        <v>30</v>
      </c>
      <c r="G38" s="50">
        <f t="shared" si="2"/>
        <v>240</v>
      </c>
      <c r="H38" s="54"/>
      <c r="I38" s="69"/>
      <c r="J38" s="64"/>
      <c r="K38" s="65">
        <f t="shared" si="1"/>
        <v>0</v>
      </c>
    </row>
    <row r="39" spans="1:11" s="12" customFormat="1" ht="25.5" x14ac:dyDescent="0.25">
      <c r="A39" s="68">
        <v>30</v>
      </c>
      <c r="B39" s="49" t="s">
        <v>61</v>
      </c>
      <c r="C39" s="48" t="s">
        <v>62</v>
      </c>
      <c r="D39" s="49" t="s">
        <v>0</v>
      </c>
      <c r="E39" s="23">
        <v>12</v>
      </c>
      <c r="F39" s="50">
        <v>42</v>
      </c>
      <c r="G39" s="50">
        <f t="shared" si="2"/>
        <v>504</v>
      </c>
      <c r="H39" s="54"/>
      <c r="I39" s="69"/>
      <c r="J39" s="64"/>
      <c r="K39" s="65">
        <f t="shared" si="1"/>
        <v>0</v>
      </c>
    </row>
    <row r="40" spans="1:11" s="12" customFormat="1" x14ac:dyDescent="0.25">
      <c r="A40" s="68">
        <v>31</v>
      </c>
      <c r="B40" s="49" t="s">
        <v>63</v>
      </c>
      <c r="C40" s="48" t="s">
        <v>64</v>
      </c>
      <c r="D40" s="49" t="s">
        <v>0</v>
      </c>
      <c r="E40" s="23">
        <v>5</v>
      </c>
      <c r="F40" s="50">
        <v>40</v>
      </c>
      <c r="G40" s="50">
        <f t="shared" si="2"/>
        <v>200</v>
      </c>
      <c r="H40" s="54"/>
      <c r="I40" s="69"/>
      <c r="J40" s="64"/>
      <c r="K40" s="65">
        <f t="shared" si="1"/>
        <v>0</v>
      </c>
    </row>
    <row r="41" spans="1:11" s="12" customFormat="1" x14ac:dyDescent="0.25">
      <c r="A41" s="68">
        <v>32</v>
      </c>
      <c r="B41" s="49" t="s">
        <v>12</v>
      </c>
      <c r="C41" s="48" t="s">
        <v>67</v>
      </c>
      <c r="D41" s="49" t="s">
        <v>65</v>
      </c>
      <c r="E41" s="26">
        <v>4</v>
      </c>
      <c r="F41" s="50">
        <v>180</v>
      </c>
      <c r="G41" s="50">
        <f t="shared" si="2"/>
        <v>720</v>
      </c>
      <c r="H41" s="54"/>
      <c r="I41" s="69"/>
      <c r="J41" s="64"/>
      <c r="K41" s="65">
        <f t="shared" si="1"/>
        <v>0</v>
      </c>
    </row>
    <row r="42" spans="1:11" s="12" customFormat="1" x14ac:dyDescent="0.25">
      <c r="A42" s="68">
        <v>33</v>
      </c>
      <c r="B42" s="46" t="s">
        <v>10</v>
      </c>
      <c r="C42" s="48" t="s">
        <v>66</v>
      </c>
      <c r="D42" s="49" t="s">
        <v>0</v>
      </c>
      <c r="E42" s="23">
        <v>5</v>
      </c>
      <c r="F42" s="45">
        <v>20</v>
      </c>
      <c r="G42" s="50">
        <f t="shared" si="2"/>
        <v>100</v>
      </c>
      <c r="H42" s="54"/>
      <c r="I42" s="69"/>
      <c r="J42" s="64"/>
      <c r="K42" s="65">
        <f t="shared" si="1"/>
        <v>0</v>
      </c>
    </row>
    <row r="43" spans="1:11" s="12" customFormat="1" ht="25.5" x14ac:dyDescent="0.25">
      <c r="A43" s="68">
        <v>34</v>
      </c>
      <c r="B43" s="27" t="s">
        <v>68</v>
      </c>
      <c r="C43" s="48" t="s">
        <v>69</v>
      </c>
      <c r="D43" s="49" t="s">
        <v>13</v>
      </c>
      <c r="E43" s="23">
        <v>4</v>
      </c>
      <c r="F43" s="50">
        <v>14</v>
      </c>
      <c r="G43" s="50">
        <f t="shared" si="2"/>
        <v>56</v>
      </c>
      <c r="H43" s="54"/>
      <c r="I43" s="69"/>
      <c r="J43" s="64"/>
      <c r="K43" s="65">
        <f t="shared" si="1"/>
        <v>0</v>
      </c>
    </row>
    <row r="44" spans="1:11" s="12" customFormat="1" x14ac:dyDescent="0.25">
      <c r="A44" s="68">
        <v>35</v>
      </c>
      <c r="B44" s="27" t="s">
        <v>70</v>
      </c>
      <c r="C44" s="48" t="s">
        <v>71</v>
      </c>
      <c r="D44" s="49" t="s">
        <v>0</v>
      </c>
      <c r="E44" s="24">
        <v>3</v>
      </c>
      <c r="F44" s="50">
        <v>25</v>
      </c>
      <c r="G44" s="50">
        <f t="shared" si="2"/>
        <v>75</v>
      </c>
      <c r="H44" s="54"/>
      <c r="I44" s="69"/>
      <c r="J44" s="64"/>
      <c r="K44" s="65">
        <f t="shared" si="1"/>
        <v>0</v>
      </c>
    </row>
    <row r="45" spans="1:11" s="12" customFormat="1" ht="25.5" x14ac:dyDescent="0.25">
      <c r="A45" s="68">
        <v>36</v>
      </c>
      <c r="B45" s="49" t="s">
        <v>23</v>
      </c>
      <c r="C45" s="48" t="s">
        <v>35</v>
      </c>
      <c r="D45" s="49" t="s">
        <v>13</v>
      </c>
      <c r="E45" s="23">
        <v>8</v>
      </c>
      <c r="F45" s="50">
        <v>66</v>
      </c>
      <c r="G45" s="50">
        <f t="shared" si="2"/>
        <v>528</v>
      </c>
      <c r="H45" s="54"/>
      <c r="I45" s="69"/>
      <c r="J45" s="64"/>
      <c r="K45" s="65">
        <f t="shared" si="1"/>
        <v>0</v>
      </c>
    </row>
    <row r="46" spans="1:11" s="12" customFormat="1" ht="25.5" x14ac:dyDescent="0.25">
      <c r="A46" s="68">
        <v>37</v>
      </c>
      <c r="B46" s="49" t="s">
        <v>11</v>
      </c>
      <c r="C46" s="48" t="s">
        <v>74</v>
      </c>
      <c r="D46" s="49" t="s">
        <v>0</v>
      </c>
      <c r="E46" s="26">
        <v>4</v>
      </c>
      <c r="F46" s="50">
        <v>45</v>
      </c>
      <c r="G46" s="50">
        <f t="shared" si="2"/>
        <v>180</v>
      </c>
      <c r="H46" s="54"/>
      <c r="I46" s="69"/>
      <c r="J46" s="64"/>
      <c r="K46" s="65">
        <f t="shared" si="1"/>
        <v>0</v>
      </c>
    </row>
    <row r="47" spans="1:11" s="12" customFormat="1" ht="25.5" x14ac:dyDescent="0.25">
      <c r="A47" s="68">
        <v>38</v>
      </c>
      <c r="B47" s="17" t="s">
        <v>72</v>
      </c>
      <c r="C47" s="16" t="s">
        <v>75</v>
      </c>
      <c r="D47" s="49" t="s">
        <v>0</v>
      </c>
      <c r="E47" s="23">
        <v>4</v>
      </c>
      <c r="F47" s="50">
        <v>33</v>
      </c>
      <c r="G47" s="50">
        <f t="shared" si="2"/>
        <v>132</v>
      </c>
      <c r="H47" s="54"/>
      <c r="I47" s="69"/>
      <c r="J47" s="64"/>
      <c r="K47" s="65">
        <f t="shared" si="1"/>
        <v>0</v>
      </c>
    </row>
    <row r="48" spans="1:11" s="12" customFormat="1" ht="38.25" x14ac:dyDescent="0.25">
      <c r="A48" s="68">
        <v>39</v>
      </c>
      <c r="B48" s="49" t="s">
        <v>72</v>
      </c>
      <c r="C48" s="48" t="s">
        <v>76</v>
      </c>
      <c r="D48" s="38" t="s">
        <v>13</v>
      </c>
      <c r="E48" s="23">
        <v>4</v>
      </c>
      <c r="F48" s="47">
        <v>314</v>
      </c>
      <c r="G48" s="47">
        <f t="shared" si="2"/>
        <v>1256</v>
      </c>
      <c r="H48" s="54"/>
      <c r="I48" s="69"/>
      <c r="J48" s="64"/>
      <c r="K48" s="65">
        <f t="shared" si="1"/>
        <v>0</v>
      </c>
    </row>
    <row r="49" spans="1:11" s="12" customFormat="1" ht="25.5" x14ac:dyDescent="0.25">
      <c r="A49" s="68">
        <v>40</v>
      </c>
      <c r="B49" s="49" t="s">
        <v>72</v>
      </c>
      <c r="C49" s="48" t="s">
        <v>73</v>
      </c>
      <c r="D49" s="49" t="s">
        <v>0</v>
      </c>
      <c r="E49" s="23">
        <v>4</v>
      </c>
      <c r="F49" s="50">
        <v>50</v>
      </c>
      <c r="G49" s="50">
        <f t="shared" si="2"/>
        <v>200</v>
      </c>
      <c r="H49" s="54"/>
      <c r="I49" s="69"/>
      <c r="J49" s="64"/>
      <c r="K49" s="65">
        <f t="shared" si="1"/>
        <v>0</v>
      </c>
    </row>
    <row r="50" spans="1:11" s="14" customFormat="1" ht="25.5" x14ac:dyDescent="0.25">
      <c r="A50" s="68">
        <v>41</v>
      </c>
      <c r="B50" s="49" t="s">
        <v>6</v>
      </c>
      <c r="C50" s="43" t="s">
        <v>77</v>
      </c>
      <c r="D50" s="49" t="s">
        <v>78</v>
      </c>
      <c r="E50" s="25">
        <v>10</v>
      </c>
      <c r="F50" s="50">
        <v>30</v>
      </c>
      <c r="G50" s="50">
        <f t="shared" si="2"/>
        <v>300</v>
      </c>
      <c r="H50" s="54"/>
      <c r="I50" s="69"/>
      <c r="J50" s="64"/>
      <c r="K50" s="65">
        <f t="shared" si="1"/>
        <v>0</v>
      </c>
    </row>
    <row r="51" spans="1:11" s="14" customFormat="1" ht="25.5" x14ac:dyDescent="0.25">
      <c r="A51" s="68">
        <v>42</v>
      </c>
      <c r="B51" s="49" t="s">
        <v>6</v>
      </c>
      <c r="C51" s="48" t="s">
        <v>79</v>
      </c>
      <c r="D51" s="49" t="s">
        <v>78</v>
      </c>
      <c r="E51" s="25">
        <v>6</v>
      </c>
      <c r="F51" s="50">
        <v>50</v>
      </c>
      <c r="G51" s="50">
        <f t="shared" si="2"/>
        <v>300</v>
      </c>
      <c r="H51" s="54"/>
      <c r="I51" s="69"/>
      <c r="J51" s="64"/>
      <c r="K51" s="65">
        <f t="shared" si="1"/>
        <v>0</v>
      </c>
    </row>
    <row r="52" spans="1:11" s="14" customFormat="1" x14ac:dyDescent="0.25">
      <c r="A52" s="68">
        <v>43</v>
      </c>
      <c r="B52" s="49" t="s">
        <v>80</v>
      </c>
      <c r="C52" s="48" t="s">
        <v>81</v>
      </c>
      <c r="D52" s="49" t="s">
        <v>13</v>
      </c>
      <c r="E52" s="26">
        <v>4</v>
      </c>
      <c r="F52" s="50">
        <v>55</v>
      </c>
      <c r="G52" s="50">
        <f t="shared" si="2"/>
        <v>220</v>
      </c>
      <c r="H52" s="54"/>
      <c r="I52" s="69"/>
      <c r="J52" s="64"/>
      <c r="K52" s="65">
        <f t="shared" si="1"/>
        <v>0</v>
      </c>
    </row>
    <row r="53" spans="1:11" s="14" customFormat="1" x14ac:dyDescent="0.25">
      <c r="A53" s="68">
        <v>44</v>
      </c>
      <c r="B53" s="19" t="s">
        <v>82</v>
      </c>
      <c r="C53" s="48" t="s">
        <v>83</v>
      </c>
      <c r="D53" s="49" t="s">
        <v>0</v>
      </c>
      <c r="E53" s="23">
        <v>2</v>
      </c>
      <c r="F53" s="18">
        <v>70</v>
      </c>
      <c r="G53" s="18">
        <f t="shared" si="2"/>
        <v>140</v>
      </c>
      <c r="H53" s="54"/>
      <c r="I53" s="69"/>
      <c r="J53" s="64"/>
      <c r="K53" s="65">
        <f t="shared" si="1"/>
        <v>0</v>
      </c>
    </row>
    <row r="54" spans="1:11" s="14" customFormat="1" x14ac:dyDescent="0.25">
      <c r="A54" s="68">
        <v>45</v>
      </c>
      <c r="B54" s="27" t="s">
        <v>82</v>
      </c>
      <c r="C54" s="48" t="s">
        <v>84</v>
      </c>
      <c r="D54" s="49" t="s">
        <v>0</v>
      </c>
      <c r="E54" s="26">
        <v>2</v>
      </c>
      <c r="F54" s="50">
        <v>35</v>
      </c>
      <c r="G54" s="50">
        <f t="shared" si="2"/>
        <v>70</v>
      </c>
      <c r="H54" s="54"/>
      <c r="I54" s="69"/>
      <c r="J54" s="64"/>
      <c r="K54" s="65">
        <f t="shared" si="1"/>
        <v>0</v>
      </c>
    </row>
    <row r="55" spans="1:11" s="14" customFormat="1" ht="25.5" x14ac:dyDescent="0.25">
      <c r="A55" s="68">
        <v>46</v>
      </c>
      <c r="B55" s="51" t="s">
        <v>21</v>
      </c>
      <c r="C55" s="48" t="s">
        <v>30</v>
      </c>
      <c r="D55" s="49" t="s">
        <v>13</v>
      </c>
      <c r="E55" s="23">
        <v>8</v>
      </c>
      <c r="F55" s="50">
        <v>188</v>
      </c>
      <c r="G55" s="50">
        <f t="shared" si="2"/>
        <v>1504</v>
      </c>
      <c r="H55" s="54"/>
      <c r="I55" s="69"/>
      <c r="J55" s="64"/>
      <c r="K55" s="65">
        <f t="shared" si="1"/>
        <v>0</v>
      </c>
    </row>
    <row r="56" spans="1:11" s="14" customFormat="1" x14ac:dyDescent="0.25">
      <c r="A56" s="68">
        <v>47</v>
      </c>
      <c r="B56" s="49" t="s">
        <v>48</v>
      </c>
      <c r="C56" s="48" t="s">
        <v>85</v>
      </c>
      <c r="D56" s="49" t="s">
        <v>0</v>
      </c>
      <c r="E56" s="26">
        <v>3</v>
      </c>
      <c r="F56" s="50">
        <v>150</v>
      </c>
      <c r="G56" s="50">
        <f t="shared" si="2"/>
        <v>450</v>
      </c>
      <c r="H56" s="54"/>
      <c r="I56" s="69"/>
      <c r="J56" s="64"/>
      <c r="K56" s="65">
        <f t="shared" si="1"/>
        <v>0</v>
      </c>
    </row>
    <row r="57" spans="1:11" s="14" customFormat="1" ht="25.5" x14ac:dyDescent="0.25">
      <c r="A57" s="68">
        <v>48</v>
      </c>
      <c r="B57" s="22" t="s">
        <v>86</v>
      </c>
      <c r="C57" s="43" t="s">
        <v>87</v>
      </c>
      <c r="D57" s="49" t="s">
        <v>13</v>
      </c>
      <c r="E57" s="26">
        <v>3</v>
      </c>
      <c r="F57" s="50">
        <v>110</v>
      </c>
      <c r="G57" s="50">
        <f t="shared" si="2"/>
        <v>330</v>
      </c>
      <c r="H57" s="55"/>
      <c r="I57" s="69"/>
      <c r="J57" s="64"/>
      <c r="K57" s="65">
        <f t="shared" si="1"/>
        <v>0</v>
      </c>
    </row>
    <row r="58" spans="1:11" s="20" customFormat="1" ht="15.75" thickBot="1" x14ac:dyDescent="0.3">
      <c r="A58" s="70"/>
      <c r="B58" s="71" t="s">
        <v>37</v>
      </c>
      <c r="C58" s="72"/>
      <c r="D58" s="73"/>
      <c r="E58" s="74"/>
      <c r="F58" s="75"/>
      <c r="G58" s="75">
        <f>SUM(G33:G57)</f>
        <v>8927.7999999999993</v>
      </c>
      <c r="H58" s="56"/>
      <c r="I58" s="76"/>
      <c r="J58" s="66"/>
      <c r="K58" s="66">
        <f>SUM(K33:K57)</f>
        <v>0</v>
      </c>
    </row>
    <row r="59" spans="1:11" s="14" customFormat="1" ht="26.25" thickTop="1" x14ac:dyDescent="0.25">
      <c r="A59" s="68">
        <v>49</v>
      </c>
      <c r="B59" s="27" t="s">
        <v>54</v>
      </c>
      <c r="C59" s="48" t="s">
        <v>89</v>
      </c>
      <c r="D59" s="49" t="s">
        <v>0</v>
      </c>
      <c r="E59" s="28">
        <v>5</v>
      </c>
      <c r="F59" s="50">
        <v>35</v>
      </c>
      <c r="G59" s="50">
        <f t="shared" si="2"/>
        <v>175</v>
      </c>
      <c r="H59" s="61" t="s">
        <v>104</v>
      </c>
      <c r="I59" s="69"/>
      <c r="J59" s="64"/>
      <c r="K59" s="65">
        <f t="shared" si="1"/>
        <v>0</v>
      </c>
    </row>
    <row r="60" spans="1:11" s="14" customFormat="1" ht="38.25" x14ac:dyDescent="0.25">
      <c r="A60" s="68">
        <v>50</v>
      </c>
      <c r="B60" s="49" t="s">
        <v>90</v>
      </c>
      <c r="C60" s="48" t="s">
        <v>91</v>
      </c>
      <c r="D60" s="49" t="s">
        <v>0</v>
      </c>
      <c r="E60" s="49">
        <v>5</v>
      </c>
      <c r="F60" s="50">
        <v>56</v>
      </c>
      <c r="G60" s="50">
        <f t="shared" si="2"/>
        <v>280</v>
      </c>
      <c r="H60" s="54"/>
      <c r="I60" s="69"/>
      <c r="J60" s="64"/>
      <c r="K60" s="65">
        <f t="shared" si="1"/>
        <v>0</v>
      </c>
    </row>
    <row r="61" spans="1:11" s="14" customFormat="1" ht="25.5" x14ac:dyDescent="0.25">
      <c r="A61" s="68">
        <v>51</v>
      </c>
      <c r="B61" s="44" t="s">
        <v>29</v>
      </c>
      <c r="C61" s="48" t="s">
        <v>14</v>
      </c>
      <c r="D61" s="49" t="s">
        <v>0</v>
      </c>
      <c r="E61" s="49">
        <v>5</v>
      </c>
      <c r="F61" s="50">
        <v>44.6</v>
      </c>
      <c r="G61" s="50">
        <f t="shared" si="2"/>
        <v>223</v>
      </c>
      <c r="H61" s="54"/>
      <c r="I61" s="69"/>
      <c r="J61" s="64"/>
      <c r="K61" s="65">
        <f t="shared" si="1"/>
        <v>0</v>
      </c>
    </row>
    <row r="62" spans="1:11" s="14" customFormat="1" ht="25.5" x14ac:dyDescent="0.25">
      <c r="A62" s="68">
        <v>52</v>
      </c>
      <c r="B62" s="49" t="s">
        <v>29</v>
      </c>
      <c r="C62" s="48" t="s">
        <v>92</v>
      </c>
      <c r="D62" s="49" t="s">
        <v>0</v>
      </c>
      <c r="E62" s="49">
        <v>5</v>
      </c>
      <c r="F62" s="50">
        <v>36</v>
      </c>
      <c r="G62" s="50">
        <f t="shared" si="2"/>
        <v>180</v>
      </c>
      <c r="H62" s="54"/>
      <c r="I62" s="69"/>
      <c r="J62" s="64"/>
      <c r="K62" s="65">
        <f t="shared" si="1"/>
        <v>0</v>
      </c>
    </row>
    <row r="63" spans="1:11" s="14" customFormat="1" ht="38.25" x14ac:dyDescent="0.25">
      <c r="A63" s="68">
        <v>53</v>
      </c>
      <c r="B63" s="38" t="s">
        <v>61</v>
      </c>
      <c r="C63" s="36" t="s">
        <v>93</v>
      </c>
      <c r="D63" s="38" t="s">
        <v>0</v>
      </c>
      <c r="E63" s="38">
        <v>5</v>
      </c>
      <c r="F63" s="47">
        <v>60</v>
      </c>
      <c r="G63" s="47">
        <f t="shared" si="2"/>
        <v>300</v>
      </c>
      <c r="H63" s="54"/>
      <c r="I63" s="69"/>
      <c r="J63" s="64"/>
      <c r="K63" s="65">
        <f t="shared" si="1"/>
        <v>0</v>
      </c>
    </row>
    <row r="64" spans="1:11" s="14" customFormat="1" ht="25.5" x14ac:dyDescent="0.25">
      <c r="A64" s="68">
        <v>54</v>
      </c>
      <c r="B64" s="49" t="s">
        <v>90</v>
      </c>
      <c r="C64" s="48" t="s">
        <v>92</v>
      </c>
      <c r="D64" s="49" t="s">
        <v>0</v>
      </c>
      <c r="E64" s="49">
        <v>5</v>
      </c>
      <c r="F64" s="50">
        <v>49.5</v>
      </c>
      <c r="G64" s="50">
        <f t="shared" si="2"/>
        <v>247.5</v>
      </c>
      <c r="H64" s="54"/>
      <c r="I64" s="69"/>
      <c r="J64" s="64"/>
      <c r="K64" s="65">
        <f t="shared" si="1"/>
        <v>0</v>
      </c>
    </row>
    <row r="65" spans="1:11" s="14" customFormat="1" ht="38.25" x14ac:dyDescent="0.25">
      <c r="A65" s="68">
        <v>55</v>
      </c>
      <c r="B65" s="49" t="s">
        <v>90</v>
      </c>
      <c r="C65" s="48" t="s">
        <v>94</v>
      </c>
      <c r="D65" s="49" t="s">
        <v>0</v>
      </c>
      <c r="E65" s="49">
        <v>5</v>
      </c>
      <c r="F65" s="50">
        <v>50</v>
      </c>
      <c r="G65" s="50">
        <f t="shared" si="2"/>
        <v>250</v>
      </c>
      <c r="H65" s="54"/>
      <c r="I65" s="69"/>
      <c r="J65" s="64"/>
      <c r="K65" s="65">
        <f t="shared" si="1"/>
        <v>0</v>
      </c>
    </row>
    <row r="66" spans="1:11" s="14" customFormat="1" x14ac:dyDescent="0.25">
      <c r="A66" s="68">
        <v>56</v>
      </c>
      <c r="B66" s="51" t="s">
        <v>95</v>
      </c>
      <c r="C66" s="21" t="s">
        <v>96</v>
      </c>
      <c r="D66" s="49" t="s">
        <v>0</v>
      </c>
      <c r="E66" s="49">
        <v>3</v>
      </c>
      <c r="F66" s="50">
        <v>90</v>
      </c>
      <c r="G66" s="50">
        <f t="shared" si="2"/>
        <v>270</v>
      </c>
      <c r="H66" s="54"/>
      <c r="I66" s="69"/>
      <c r="J66" s="64"/>
      <c r="K66" s="65">
        <f t="shared" si="1"/>
        <v>0</v>
      </c>
    </row>
    <row r="67" spans="1:11" s="14" customFormat="1" ht="25.5" x14ac:dyDescent="0.25">
      <c r="A67" s="68">
        <v>57</v>
      </c>
      <c r="B67" s="49" t="s">
        <v>8</v>
      </c>
      <c r="C67" s="48" t="s">
        <v>97</v>
      </c>
      <c r="D67" s="49" t="s">
        <v>0</v>
      </c>
      <c r="E67" s="49">
        <v>6</v>
      </c>
      <c r="F67" s="50">
        <v>49.5</v>
      </c>
      <c r="G67" s="50">
        <f t="shared" si="2"/>
        <v>297</v>
      </c>
      <c r="H67" s="54"/>
      <c r="I67" s="69"/>
      <c r="J67" s="64"/>
      <c r="K67" s="65">
        <f t="shared" si="1"/>
        <v>0</v>
      </c>
    </row>
    <row r="68" spans="1:11" s="14" customFormat="1" ht="25.5" x14ac:dyDescent="0.25">
      <c r="A68" s="68">
        <v>58</v>
      </c>
      <c r="B68" s="49" t="s">
        <v>22</v>
      </c>
      <c r="C68" s="48" t="s">
        <v>60</v>
      </c>
      <c r="D68" s="49" t="s">
        <v>0</v>
      </c>
      <c r="E68" s="49">
        <v>3</v>
      </c>
      <c r="F68" s="50">
        <v>30</v>
      </c>
      <c r="G68" s="50">
        <f t="shared" si="2"/>
        <v>90</v>
      </c>
      <c r="H68" s="54"/>
      <c r="I68" s="69"/>
      <c r="J68" s="64"/>
      <c r="K68" s="65">
        <f t="shared" si="1"/>
        <v>0</v>
      </c>
    </row>
    <row r="69" spans="1:11" s="14" customFormat="1" x14ac:dyDescent="0.25">
      <c r="A69" s="68">
        <v>59</v>
      </c>
      <c r="B69" s="49" t="s">
        <v>12</v>
      </c>
      <c r="C69" s="48" t="s">
        <v>67</v>
      </c>
      <c r="D69" s="49" t="s">
        <v>65</v>
      </c>
      <c r="E69" s="26">
        <v>4</v>
      </c>
      <c r="F69" s="50">
        <v>180</v>
      </c>
      <c r="G69" s="50">
        <f t="shared" si="2"/>
        <v>720</v>
      </c>
      <c r="H69" s="54"/>
      <c r="I69" s="69"/>
      <c r="J69" s="64"/>
      <c r="K69" s="65">
        <f t="shared" si="1"/>
        <v>0</v>
      </c>
    </row>
    <row r="70" spans="1:11" s="29" customFormat="1" x14ac:dyDescent="0.25">
      <c r="A70" s="68">
        <v>60</v>
      </c>
      <c r="B70" s="51" t="s">
        <v>102</v>
      </c>
      <c r="C70" s="48" t="s">
        <v>103</v>
      </c>
      <c r="D70" s="49" t="s">
        <v>0</v>
      </c>
      <c r="E70" s="49">
        <v>17</v>
      </c>
      <c r="F70" s="50">
        <v>37</v>
      </c>
      <c r="G70" s="50">
        <f t="shared" si="2"/>
        <v>629</v>
      </c>
      <c r="H70" s="54"/>
      <c r="I70" s="69"/>
      <c r="J70" s="64"/>
      <c r="K70" s="65">
        <f t="shared" si="1"/>
        <v>0</v>
      </c>
    </row>
    <row r="71" spans="1:11" s="14" customFormat="1" x14ac:dyDescent="0.25">
      <c r="A71" s="68">
        <v>61</v>
      </c>
      <c r="B71" s="49" t="s">
        <v>23</v>
      </c>
      <c r="C71" s="15" t="s">
        <v>98</v>
      </c>
      <c r="D71" s="49" t="s">
        <v>0</v>
      </c>
      <c r="E71" s="49">
        <v>7</v>
      </c>
      <c r="F71" s="50">
        <v>20</v>
      </c>
      <c r="G71" s="50">
        <f t="shared" si="2"/>
        <v>140</v>
      </c>
      <c r="H71" s="54"/>
      <c r="I71" s="69"/>
      <c r="J71" s="64"/>
      <c r="K71" s="65">
        <f t="shared" ref="K71:K104" si="3">SUM(E71*J71)</f>
        <v>0</v>
      </c>
    </row>
    <row r="72" spans="1:11" s="13" customFormat="1" ht="25.5" x14ac:dyDescent="0.25">
      <c r="A72" s="68">
        <v>62</v>
      </c>
      <c r="B72" s="49" t="s">
        <v>11</v>
      </c>
      <c r="C72" s="48" t="s">
        <v>99</v>
      </c>
      <c r="D72" s="38" t="s">
        <v>0</v>
      </c>
      <c r="E72" s="38">
        <v>6</v>
      </c>
      <c r="F72" s="47">
        <v>90</v>
      </c>
      <c r="G72" s="47">
        <f t="shared" si="2"/>
        <v>540</v>
      </c>
      <c r="H72" s="54"/>
      <c r="I72" s="69"/>
      <c r="J72" s="64"/>
      <c r="K72" s="65">
        <f t="shared" si="3"/>
        <v>0</v>
      </c>
    </row>
    <row r="73" spans="1:11" s="13" customFormat="1" x14ac:dyDescent="0.25">
      <c r="A73" s="68">
        <v>63</v>
      </c>
      <c r="B73" s="51" t="s">
        <v>100</v>
      </c>
      <c r="C73" s="21" t="s">
        <v>101</v>
      </c>
      <c r="D73" s="49" t="s">
        <v>0</v>
      </c>
      <c r="E73" s="49">
        <v>2</v>
      </c>
      <c r="F73" s="50">
        <v>20</v>
      </c>
      <c r="G73" s="50">
        <f t="shared" si="2"/>
        <v>40</v>
      </c>
      <c r="H73" s="54"/>
      <c r="I73" s="69"/>
      <c r="J73" s="64"/>
      <c r="K73" s="65">
        <f t="shared" si="3"/>
        <v>0</v>
      </c>
    </row>
    <row r="74" spans="1:11" s="13" customFormat="1" ht="25.5" x14ac:dyDescent="0.25">
      <c r="A74" s="68">
        <v>64</v>
      </c>
      <c r="B74" s="49" t="s">
        <v>6</v>
      </c>
      <c r="C74" s="43" t="s">
        <v>77</v>
      </c>
      <c r="D74" s="49" t="s">
        <v>78</v>
      </c>
      <c r="E74" s="25">
        <v>15</v>
      </c>
      <c r="F74" s="50">
        <v>30</v>
      </c>
      <c r="G74" s="50">
        <f t="shared" si="2"/>
        <v>450</v>
      </c>
      <c r="H74" s="54"/>
      <c r="I74" s="69"/>
      <c r="J74" s="64"/>
      <c r="K74" s="65">
        <f t="shared" si="3"/>
        <v>0</v>
      </c>
    </row>
    <row r="75" spans="1:11" s="13" customFormat="1" ht="25.5" x14ac:dyDescent="0.25">
      <c r="A75" s="68">
        <v>65</v>
      </c>
      <c r="B75" s="51" t="s">
        <v>21</v>
      </c>
      <c r="C75" s="48" t="s">
        <v>30</v>
      </c>
      <c r="D75" s="49" t="s">
        <v>13</v>
      </c>
      <c r="E75" s="23">
        <v>5</v>
      </c>
      <c r="F75" s="50">
        <v>188</v>
      </c>
      <c r="G75" s="50">
        <f t="shared" si="2"/>
        <v>940</v>
      </c>
      <c r="H75" s="54"/>
      <c r="I75" s="69"/>
      <c r="J75" s="64"/>
      <c r="K75" s="65">
        <f t="shared" si="3"/>
        <v>0</v>
      </c>
    </row>
    <row r="76" spans="1:11" s="13" customFormat="1" ht="25.5" x14ac:dyDescent="0.25">
      <c r="A76" s="68">
        <v>66</v>
      </c>
      <c r="B76" s="38" t="s">
        <v>25</v>
      </c>
      <c r="C76" s="39" t="s">
        <v>27</v>
      </c>
      <c r="D76" s="38" t="s">
        <v>7</v>
      </c>
      <c r="E76" s="38">
        <v>5</v>
      </c>
      <c r="F76" s="47">
        <v>379</v>
      </c>
      <c r="G76" s="47">
        <f t="shared" si="2"/>
        <v>1895</v>
      </c>
      <c r="H76" s="55"/>
      <c r="I76" s="69"/>
      <c r="J76" s="64"/>
      <c r="K76" s="65">
        <f t="shared" si="3"/>
        <v>0</v>
      </c>
    </row>
    <row r="77" spans="1:11" s="12" customFormat="1" ht="15.75" thickBot="1" x14ac:dyDescent="0.3">
      <c r="A77" s="70"/>
      <c r="B77" s="71" t="s">
        <v>37</v>
      </c>
      <c r="C77" s="72"/>
      <c r="D77" s="73"/>
      <c r="E77" s="74"/>
      <c r="F77" s="75"/>
      <c r="G77" s="75">
        <f>SUM(G59:G76)</f>
        <v>7666.5</v>
      </c>
      <c r="H77" s="56"/>
      <c r="I77" s="76"/>
      <c r="J77" s="66"/>
      <c r="K77" s="66">
        <f>SUM(K59:K76)</f>
        <v>0</v>
      </c>
    </row>
    <row r="78" spans="1:11" s="30" customFormat="1" ht="39" thickTop="1" x14ac:dyDescent="0.25">
      <c r="A78" s="68">
        <v>67</v>
      </c>
      <c r="B78" s="49" t="s">
        <v>12</v>
      </c>
      <c r="C78" s="48" t="s">
        <v>106</v>
      </c>
      <c r="D78" s="49" t="s">
        <v>65</v>
      </c>
      <c r="E78" s="26">
        <v>8</v>
      </c>
      <c r="F78" s="50">
        <v>580</v>
      </c>
      <c r="G78" s="50">
        <f t="shared" ref="G78:G86" si="4">F78*E78</f>
        <v>4640</v>
      </c>
      <c r="H78" s="61" t="s">
        <v>105</v>
      </c>
      <c r="I78" s="69"/>
      <c r="J78" s="64"/>
      <c r="K78" s="65">
        <f t="shared" si="3"/>
        <v>0</v>
      </c>
    </row>
    <row r="79" spans="1:11" s="30" customFormat="1" x14ac:dyDescent="0.25">
      <c r="A79" s="68">
        <v>68</v>
      </c>
      <c r="B79" s="49" t="s">
        <v>107</v>
      </c>
      <c r="C79" s="48" t="s">
        <v>108</v>
      </c>
      <c r="D79" s="49" t="s">
        <v>0</v>
      </c>
      <c r="E79" s="49">
        <v>30</v>
      </c>
      <c r="F79" s="50">
        <v>8.3000000000000007</v>
      </c>
      <c r="G79" s="50">
        <f t="shared" si="4"/>
        <v>249.00000000000003</v>
      </c>
      <c r="H79" s="54"/>
      <c r="I79" s="69"/>
      <c r="J79" s="64"/>
      <c r="K79" s="65">
        <f t="shared" si="3"/>
        <v>0</v>
      </c>
    </row>
    <row r="80" spans="1:11" s="30" customFormat="1" ht="25.5" x14ac:dyDescent="0.25">
      <c r="A80" s="68">
        <v>69</v>
      </c>
      <c r="B80" s="44" t="s">
        <v>29</v>
      </c>
      <c r="C80" s="48" t="s">
        <v>14</v>
      </c>
      <c r="D80" s="49" t="s">
        <v>0</v>
      </c>
      <c r="E80" s="49">
        <v>5</v>
      </c>
      <c r="F80" s="50">
        <v>44.6</v>
      </c>
      <c r="G80" s="50">
        <f t="shared" si="4"/>
        <v>223</v>
      </c>
      <c r="H80" s="54"/>
      <c r="I80" s="69"/>
      <c r="J80" s="64"/>
      <c r="K80" s="65">
        <f t="shared" si="3"/>
        <v>0</v>
      </c>
    </row>
    <row r="81" spans="1:11" s="30" customFormat="1" x14ac:dyDescent="0.25">
      <c r="A81" s="68">
        <v>70</v>
      </c>
      <c r="B81" s="38" t="s">
        <v>109</v>
      </c>
      <c r="C81" s="36" t="s">
        <v>110</v>
      </c>
      <c r="D81" s="38" t="s">
        <v>13</v>
      </c>
      <c r="E81" s="38">
        <v>3</v>
      </c>
      <c r="F81" s="47">
        <v>30</v>
      </c>
      <c r="G81" s="50">
        <f t="shared" si="4"/>
        <v>90</v>
      </c>
      <c r="H81" s="54"/>
      <c r="I81" s="69"/>
      <c r="J81" s="64"/>
      <c r="K81" s="65">
        <f t="shared" si="3"/>
        <v>0</v>
      </c>
    </row>
    <row r="82" spans="1:11" s="30" customFormat="1" x14ac:dyDescent="0.25">
      <c r="A82" s="68">
        <v>71</v>
      </c>
      <c r="B82" s="46" t="s">
        <v>10</v>
      </c>
      <c r="C82" s="48" t="s">
        <v>33</v>
      </c>
      <c r="D82" s="49" t="s">
        <v>0</v>
      </c>
      <c r="E82" s="49">
        <v>10</v>
      </c>
      <c r="F82" s="50">
        <v>20</v>
      </c>
      <c r="G82" s="50">
        <f t="shared" si="4"/>
        <v>200</v>
      </c>
      <c r="H82" s="54"/>
      <c r="I82" s="69"/>
      <c r="J82" s="64"/>
      <c r="K82" s="65">
        <f t="shared" si="3"/>
        <v>0</v>
      </c>
    </row>
    <row r="83" spans="1:11" s="30" customFormat="1" x14ac:dyDescent="0.25">
      <c r="A83" s="68">
        <v>72</v>
      </c>
      <c r="B83" s="46" t="s">
        <v>111</v>
      </c>
      <c r="C83" s="48" t="s">
        <v>112</v>
      </c>
      <c r="D83" s="49" t="s">
        <v>13</v>
      </c>
      <c r="E83" s="49">
        <v>5</v>
      </c>
      <c r="F83" s="50">
        <v>18</v>
      </c>
      <c r="G83" s="50">
        <f t="shared" si="4"/>
        <v>90</v>
      </c>
      <c r="H83" s="54"/>
      <c r="I83" s="69"/>
      <c r="J83" s="64"/>
      <c r="K83" s="65">
        <f t="shared" si="3"/>
        <v>0</v>
      </c>
    </row>
    <row r="84" spans="1:11" s="30" customFormat="1" ht="25.5" x14ac:dyDescent="0.25">
      <c r="A84" s="68">
        <v>73</v>
      </c>
      <c r="B84" s="49" t="s">
        <v>15</v>
      </c>
      <c r="C84" s="43" t="s">
        <v>113</v>
      </c>
      <c r="D84" s="49" t="s">
        <v>0</v>
      </c>
      <c r="E84" s="49">
        <v>6</v>
      </c>
      <c r="F84" s="50">
        <v>66</v>
      </c>
      <c r="G84" s="50">
        <f t="shared" si="4"/>
        <v>396</v>
      </c>
      <c r="H84" s="54"/>
      <c r="I84" s="69"/>
      <c r="J84" s="64"/>
      <c r="K84" s="65">
        <f t="shared" si="3"/>
        <v>0</v>
      </c>
    </row>
    <row r="85" spans="1:11" s="30" customFormat="1" ht="25.5" x14ac:dyDescent="0.25">
      <c r="A85" s="68">
        <v>74</v>
      </c>
      <c r="B85" s="49" t="s">
        <v>114</v>
      </c>
      <c r="C85" s="48" t="s">
        <v>115</v>
      </c>
      <c r="D85" s="49" t="s">
        <v>0</v>
      </c>
      <c r="E85" s="49">
        <v>8</v>
      </c>
      <c r="F85" s="50">
        <v>45</v>
      </c>
      <c r="G85" s="50">
        <f t="shared" si="4"/>
        <v>360</v>
      </c>
      <c r="H85" s="54"/>
      <c r="I85" s="69"/>
      <c r="J85" s="64"/>
      <c r="K85" s="65">
        <f t="shared" si="3"/>
        <v>0</v>
      </c>
    </row>
    <row r="86" spans="1:11" s="30" customFormat="1" ht="38.25" x14ac:dyDescent="0.25">
      <c r="A86" s="68">
        <v>75</v>
      </c>
      <c r="B86" s="33" t="s">
        <v>25</v>
      </c>
      <c r="C86" s="34" t="s">
        <v>42</v>
      </c>
      <c r="D86" s="35" t="s">
        <v>13</v>
      </c>
      <c r="E86" s="32">
        <v>8</v>
      </c>
      <c r="F86" s="47">
        <v>240</v>
      </c>
      <c r="G86" s="50">
        <f t="shared" si="4"/>
        <v>1920</v>
      </c>
      <c r="H86" s="54"/>
      <c r="I86" s="69"/>
      <c r="J86" s="64"/>
      <c r="K86" s="65">
        <f t="shared" si="3"/>
        <v>0</v>
      </c>
    </row>
    <row r="87" spans="1:11" s="30" customFormat="1" ht="15.75" thickBot="1" x14ac:dyDescent="0.3">
      <c r="A87" s="70"/>
      <c r="B87" s="71" t="s">
        <v>37</v>
      </c>
      <c r="C87" s="72"/>
      <c r="D87" s="73"/>
      <c r="E87" s="74"/>
      <c r="F87" s="75"/>
      <c r="G87" s="75">
        <f>SUM(G78:G86)</f>
        <v>8168</v>
      </c>
      <c r="H87" s="56"/>
      <c r="I87" s="76"/>
      <c r="J87" s="66"/>
      <c r="K87" s="66">
        <f>SUM(K78:K86)</f>
        <v>0</v>
      </c>
    </row>
    <row r="88" spans="1:11" s="31" customFormat="1" ht="26.25" thickTop="1" x14ac:dyDescent="0.25">
      <c r="A88" s="68">
        <v>76</v>
      </c>
      <c r="B88" s="49" t="s">
        <v>54</v>
      </c>
      <c r="C88" s="48" t="s">
        <v>55</v>
      </c>
      <c r="D88" s="49" t="s">
        <v>0</v>
      </c>
      <c r="E88" s="23">
        <v>20</v>
      </c>
      <c r="F88" s="50">
        <v>37</v>
      </c>
      <c r="G88" s="50">
        <f t="shared" ref="G88:G104" si="5">F88*E88</f>
        <v>740</v>
      </c>
      <c r="H88" s="61" t="s">
        <v>124</v>
      </c>
      <c r="I88" s="69"/>
      <c r="J88" s="64"/>
      <c r="K88" s="65">
        <f t="shared" si="3"/>
        <v>0</v>
      </c>
    </row>
    <row r="89" spans="1:11" s="31" customFormat="1" ht="38.25" x14ac:dyDescent="0.25">
      <c r="A89" s="68">
        <v>77</v>
      </c>
      <c r="B89" s="49" t="s">
        <v>26</v>
      </c>
      <c r="C89" s="48" t="s">
        <v>28</v>
      </c>
      <c r="D89" s="49" t="s">
        <v>0</v>
      </c>
      <c r="E89" s="49">
        <v>20</v>
      </c>
      <c r="F89" s="50">
        <v>27</v>
      </c>
      <c r="G89" s="50">
        <f t="shared" si="5"/>
        <v>540</v>
      </c>
      <c r="H89" s="54"/>
      <c r="I89" s="69"/>
      <c r="J89" s="64"/>
      <c r="K89" s="65">
        <f t="shared" si="3"/>
        <v>0</v>
      </c>
    </row>
    <row r="90" spans="1:11" s="31" customFormat="1" x14ac:dyDescent="0.25">
      <c r="A90" s="68">
        <v>78</v>
      </c>
      <c r="B90" s="49" t="s">
        <v>116</v>
      </c>
      <c r="C90" s="36" t="s">
        <v>117</v>
      </c>
      <c r="D90" s="38" t="s">
        <v>0</v>
      </c>
      <c r="E90" s="38">
        <v>20</v>
      </c>
      <c r="F90" s="47">
        <v>66</v>
      </c>
      <c r="G90" s="50">
        <f t="shared" si="5"/>
        <v>1320</v>
      </c>
      <c r="H90" s="54"/>
      <c r="I90" s="69"/>
      <c r="J90" s="64"/>
      <c r="K90" s="65">
        <f t="shared" si="3"/>
        <v>0</v>
      </c>
    </row>
    <row r="91" spans="1:11" s="31" customFormat="1" ht="25.5" x14ac:dyDescent="0.25">
      <c r="A91" s="68">
        <v>79</v>
      </c>
      <c r="B91" s="49" t="s">
        <v>118</v>
      </c>
      <c r="C91" s="48" t="s">
        <v>119</v>
      </c>
      <c r="D91" s="49" t="s">
        <v>0</v>
      </c>
      <c r="E91" s="49">
        <v>20</v>
      </c>
      <c r="F91" s="50">
        <v>60</v>
      </c>
      <c r="G91" s="50">
        <f t="shared" si="5"/>
        <v>1200</v>
      </c>
      <c r="H91" s="54"/>
      <c r="I91" s="69"/>
      <c r="J91" s="64"/>
      <c r="K91" s="65">
        <f t="shared" si="3"/>
        <v>0</v>
      </c>
    </row>
    <row r="92" spans="1:11" s="31" customFormat="1" ht="25.5" x14ac:dyDescent="0.25">
      <c r="A92" s="68">
        <v>80</v>
      </c>
      <c r="B92" s="44" t="s">
        <v>15</v>
      </c>
      <c r="C92" s="43" t="s">
        <v>120</v>
      </c>
      <c r="D92" s="49" t="s">
        <v>0</v>
      </c>
      <c r="E92" s="49">
        <v>20</v>
      </c>
      <c r="F92" s="50">
        <v>66</v>
      </c>
      <c r="G92" s="50">
        <f t="shared" si="5"/>
        <v>1320</v>
      </c>
      <c r="H92" s="54"/>
      <c r="I92" s="69"/>
      <c r="J92" s="64"/>
      <c r="K92" s="65">
        <f t="shared" si="3"/>
        <v>0</v>
      </c>
    </row>
    <row r="93" spans="1:11" s="31" customFormat="1" ht="25.5" x14ac:dyDescent="0.25">
      <c r="A93" s="68">
        <v>81</v>
      </c>
      <c r="B93" s="49" t="s">
        <v>29</v>
      </c>
      <c r="C93" s="37" t="s">
        <v>32</v>
      </c>
      <c r="D93" s="49" t="s">
        <v>0</v>
      </c>
      <c r="E93" s="49">
        <v>20</v>
      </c>
      <c r="F93" s="50">
        <v>35</v>
      </c>
      <c r="G93" s="50">
        <f t="shared" si="5"/>
        <v>700</v>
      </c>
      <c r="H93" s="54"/>
      <c r="I93" s="69"/>
      <c r="J93" s="64"/>
      <c r="K93" s="65">
        <f t="shared" si="3"/>
        <v>0</v>
      </c>
    </row>
    <row r="94" spans="1:11" s="31" customFormat="1" ht="25.5" x14ac:dyDescent="0.25">
      <c r="A94" s="68">
        <v>82</v>
      </c>
      <c r="B94" s="49" t="s">
        <v>29</v>
      </c>
      <c r="C94" s="48" t="s">
        <v>121</v>
      </c>
      <c r="D94" s="49" t="s">
        <v>0</v>
      </c>
      <c r="E94" s="49">
        <v>10</v>
      </c>
      <c r="F94" s="50">
        <v>70</v>
      </c>
      <c r="G94" s="50">
        <f t="shared" si="5"/>
        <v>700</v>
      </c>
      <c r="H94" s="54"/>
      <c r="I94" s="69"/>
      <c r="J94" s="64"/>
      <c r="K94" s="65">
        <f t="shared" si="3"/>
        <v>0</v>
      </c>
    </row>
    <row r="95" spans="1:11" s="31" customFormat="1" x14ac:dyDescent="0.25">
      <c r="A95" s="68">
        <v>83</v>
      </c>
      <c r="B95" s="38" t="s">
        <v>43</v>
      </c>
      <c r="C95" s="39" t="s">
        <v>44</v>
      </c>
      <c r="D95" s="38" t="s">
        <v>0</v>
      </c>
      <c r="E95" s="38">
        <v>2</v>
      </c>
      <c r="F95" s="47">
        <v>40</v>
      </c>
      <c r="G95" s="50">
        <f t="shared" si="5"/>
        <v>80</v>
      </c>
      <c r="H95" s="54"/>
      <c r="I95" s="69"/>
      <c r="J95" s="64"/>
      <c r="K95" s="65">
        <f t="shared" si="3"/>
        <v>0</v>
      </c>
    </row>
    <row r="96" spans="1:11" s="31" customFormat="1" x14ac:dyDescent="0.25">
      <c r="A96" s="68">
        <v>84</v>
      </c>
      <c r="B96" s="40" t="s">
        <v>48</v>
      </c>
      <c r="C96" s="43" t="s">
        <v>123</v>
      </c>
      <c r="D96" s="49" t="s">
        <v>0</v>
      </c>
      <c r="E96" s="49">
        <v>6</v>
      </c>
      <c r="F96" s="50">
        <v>96</v>
      </c>
      <c r="G96" s="50">
        <f t="shared" si="5"/>
        <v>576</v>
      </c>
      <c r="H96" s="54"/>
      <c r="I96" s="69"/>
      <c r="J96" s="64"/>
      <c r="K96" s="65">
        <f t="shared" si="3"/>
        <v>0</v>
      </c>
    </row>
    <row r="97" spans="1:11" s="31" customFormat="1" x14ac:dyDescent="0.25">
      <c r="A97" s="68">
        <v>85</v>
      </c>
      <c r="B97" s="49" t="s">
        <v>122</v>
      </c>
      <c r="C97" s="48" t="s">
        <v>125</v>
      </c>
      <c r="D97" s="49" t="s">
        <v>0</v>
      </c>
      <c r="E97" s="49">
        <v>2</v>
      </c>
      <c r="F97" s="50">
        <v>75</v>
      </c>
      <c r="G97" s="50">
        <f t="shared" si="5"/>
        <v>150</v>
      </c>
      <c r="H97" s="54"/>
      <c r="I97" s="69"/>
      <c r="J97" s="64"/>
      <c r="K97" s="65">
        <f t="shared" si="3"/>
        <v>0</v>
      </c>
    </row>
    <row r="98" spans="1:11" s="31" customFormat="1" ht="25.5" x14ac:dyDescent="0.25">
      <c r="A98" s="68">
        <v>86</v>
      </c>
      <c r="B98" s="49" t="s">
        <v>12</v>
      </c>
      <c r="C98" s="48" t="s">
        <v>126</v>
      </c>
      <c r="D98" s="49" t="s">
        <v>65</v>
      </c>
      <c r="E98" s="42">
        <v>5</v>
      </c>
      <c r="F98" s="41">
        <v>150</v>
      </c>
      <c r="G98" s="50">
        <f t="shared" si="5"/>
        <v>750</v>
      </c>
      <c r="H98" s="54"/>
      <c r="I98" s="69"/>
      <c r="J98" s="64"/>
      <c r="K98" s="65">
        <f t="shared" si="3"/>
        <v>0</v>
      </c>
    </row>
    <row r="99" spans="1:11" s="31" customFormat="1" ht="25.5" x14ac:dyDescent="0.25">
      <c r="A99" s="68">
        <v>87</v>
      </c>
      <c r="B99" s="49" t="s">
        <v>6</v>
      </c>
      <c r="C99" s="48" t="s">
        <v>127</v>
      </c>
      <c r="D99" s="49" t="s">
        <v>78</v>
      </c>
      <c r="E99" s="49">
        <v>40</v>
      </c>
      <c r="F99" s="50">
        <v>33</v>
      </c>
      <c r="G99" s="50">
        <f t="shared" si="5"/>
        <v>1320</v>
      </c>
      <c r="H99" s="54"/>
      <c r="I99" s="69"/>
      <c r="J99" s="64"/>
      <c r="K99" s="65">
        <f t="shared" si="3"/>
        <v>0</v>
      </c>
    </row>
    <row r="100" spans="1:11" s="31" customFormat="1" ht="25.5" x14ac:dyDescent="0.25">
      <c r="A100" s="68">
        <v>88</v>
      </c>
      <c r="B100" s="44" t="s">
        <v>6</v>
      </c>
      <c r="C100" s="43" t="s">
        <v>77</v>
      </c>
      <c r="D100" s="49" t="s">
        <v>78</v>
      </c>
      <c r="E100" s="49">
        <v>20</v>
      </c>
      <c r="F100" s="50">
        <v>30</v>
      </c>
      <c r="G100" s="50">
        <f t="shared" si="5"/>
        <v>600</v>
      </c>
      <c r="H100" s="54"/>
      <c r="I100" s="69"/>
      <c r="J100" s="64"/>
      <c r="K100" s="65">
        <f t="shared" si="3"/>
        <v>0</v>
      </c>
    </row>
    <row r="101" spans="1:11" s="31" customFormat="1" ht="25.5" x14ac:dyDescent="0.25">
      <c r="A101" s="68">
        <v>89</v>
      </c>
      <c r="B101" s="49" t="s">
        <v>6</v>
      </c>
      <c r="C101" s="48" t="s">
        <v>128</v>
      </c>
      <c r="D101" s="49" t="s">
        <v>78</v>
      </c>
      <c r="E101" s="49">
        <v>5</v>
      </c>
      <c r="F101" s="50">
        <v>50</v>
      </c>
      <c r="G101" s="50">
        <f t="shared" si="5"/>
        <v>250</v>
      </c>
      <c r="H101" s="54"/>
      <c r="I101" s="69"/>
      <c r="J101" s="64"/>
      <c r="K101" s="65">
        <f t="shared" si="3"/>
        <v>0</v>
      </c>
    </row>
    <row r="102" spans="1:11" s="31" customFormat="1" x14ac:dyDescent="0.25">
      <c r="A102" s="68">
        <v>90</v>
      </c>
      <c r="B102" s="46" t="s">
        <v>10</v>
      </c>
      <c r="C102" s="48" t="s">
        <v>129</v>
      </c>
      <c r="D102" s="49" t="s">
        <v>0</v>
      </c>
      <c r="E102" s="49">
        <v>30</v>
      </c>
      <c r="F102" s="45">
        <v>20</v>
      </c>
      <c r="G102" s="50">
        <f t="shared" si="5"/>
        <v>600</v>
      </c>
      <c r="H102" s="54"/>
      <c r="I102" s="69"/>
      <c r="J102" s="64"/>
      <c r="K102" s="65">
        <f t="shared" si="3"/>
        <v>0</v>
      </c>
    </row>
    <row r="103" spans="1:11" s="31" customFormat="1" ht="25.5" x14ac:dyDescent="0.25">
      <c r="A103" s="68">
        <v>91</v>
      </c>
      <c r="B103" s="49" t="s">
        <v>68</v>
      </c>
      <c r="C103" s="48" t="s">
        <v>130</v>
      </c>
      <c r="D103" s="49" t="s">
        <v>13</v>
      </c>
      <c r="E103" s="49">
        <v>5</v>
      </c>
      <c r="F103" s="47">
        <v>40</v>
      </c>
      <c r="G103" s="50">
        <f t="shared" si="5"/>
        <v>200</v>
      </c>
      <c r="H103" s="54"/>
      <c r="I103" s="69"/>
      <c r="J103" s="64"/>
      <c r="K103" s="65">
        <f t="shared" si="3"/>
        <v>0</v>
      </c>
    </row>
    <row r="104" spans="1:11" s="31" customFormat="1" ht="25.5" x14ac:dyDescent="0.25">
      <c r="A104" s="68">
        <v>92</v>
      </c>
      <c r="B104" s="51" t="s">
        <v>102</v>
      </c>
      <c r="C104" s="48" t="s">
        <v>131</v>
      </c>
      <c r="D104" s="49" t="s">
        <v>0</v>
      </c>
      <c r="E104" s="49">
        <v>10</v>
      </c>
      <c r="F104" s="50">
        <v>75</v>
      </c>
      <c r="G104" s="50">
        <f t="shared" si="5"/>
        <v>750</v>
      </c>
      <c r="H104" s="54"/>
      <c r="I104" s="69"/>
      <c r="J104" s="64"/>
      <c r="K104" s="65">
        <f t="shared" si="3"/>
        <v>0</v>
      </c>
    </row>
    <row r="105" spans="1:11" s="31" customFormat="1" ht="15.75" thickBot="1" x14ac:dyDescent="0.3">
      <c r="A105" s="70"/>
      <c r="B105" s="71" t="s">
        <v>37</v>
      </c>
      <c r="C105" s="72"/>
      <c r="D105" s="73"/>
      <c r="E105" s="74"/>
      <c r="F105" s="75"/>
      <c r="G105" s="75">
        <f>SUM(G88:G104)</f>
        <v>11796</v>
      </c>
      <c r="H105" s="56"/>
      <c r="I105" s="76"/>
      <c r="J105" s="66"/>
      <c r="K105" s="66">
        <f>SUM(K88:K104)</f>
        <v>0</v>
      </c>
    </row>
    <row r="106" spans="1:11" s="62" customFormat="1" ht="13.5" thickTop="1" x14ac:dyDescent="0.2">
      <c r="A106" s="78"/>
      <c r="B106" s="80" t="s">
        <v>141</v>
      </c>
      <c r="C106" s="81"/>
      <c r="D106" s="10"/>
      <c r="E106" s="10"/>
      <c r="F106" s="11"/>
      <c r="G106" s="79">
        <f>SUM(G105+G87+G77+G58+G32+G30+G26+G23)</f>
        <v>64124</v>
      </c>
      <c r="H106" s="57"/>
      <c r="I106" s="82"/>
      <c r="J106" s="79"/>
      <c r="K106" s="79">
        <f>SUM(K105+K87+K77+K58+K32+K30+K26+K23)</f>
        <v>0</v>
      </c>
    </row>
    <row r="107" spans="1:11" s="62" customFormat="1" ht="12.75" x14ac:dyDescent="0.2">
      <c r="A107" s="78"/>
      <c r="B107" s="83" t="s">
        <v>142</v>
      </c>
      <c r="C107" s="84"/>
      <c r="D107" s="10"/>
      <c r="E107" s="10"/>
      <c r="F107" s="11"/>
      <c r="G107" s="79">
        <f>SUM(G106*1.21)</f>
        <v>77590.039999999994</v>
      </c>
      <c r="H107" s="57"/>
      <c r="I107" s="82"/>
      <c r="J107" s="79"/>
      <c r="K107" s="79">
        <f>SUM(K106*1.21)</f>
        <v>0</v>
      </c>
    </row>
    <row r="110" spans="1:11" s="31" customFormat="1" x14ac:dyDescent="0.25">
      <c r="A110" s="3"/>
      <c r="B110" s="3"/>
      <c r="C110" s="1"/>
      <c r="D110" s="3"/>
      <c r="E110" s="3"/>
      <c r="F110" s="3"/>
      <c r="G110" s="3"/>
      <c r="H110" s="58"/>
      <c r="I110" s="3"/>
      <c r="J110" s="3"/>
    </row>
    <row r="111" spans="1:11" s="31" customFormat="1" x14ac:dyDescent="0.25">
      <c r="A111" s="3"/>
      <c r="B111" s="3"/>
      <c r="C111" s="1"/>
      <c r="D111" s="3"/>
      <c r="E111" s="3"/>
      <c r="F111" s="3"/>
      <c r="G111" s="3"/>
      <c r="H111" s="58"/>
      <c r="I111" s="3"/>
      <c r="J111" s="3"/>
    </row>
    <row r="112" spans="1:11" s="31" customFormat="1" x14ac:dyDescent="0.25">
      <c r="A112" s="3"/>
      <c r="B112" s="3"/>
      <c r="C112" s="1"/>
      <c r="D112" s="3"/>
      <c r="E112" s="3"/>
      <c r="F112" s="3"/>
      <c r="G112" s="3"/>
      <c r="H112" s="58"/>
      <c r="I112" s="3"/>
      <c r="J112" s="3"/>
    </row>
    <row r="113" spans="1:10" s="31" customFormat="1" x14ac:dyDescent="0.25">
      <c r="A113" s="3"/>
      <c r="B113" s="3"/>
      <c r="C113" s="1"/>
      <c r="D113" s="3"/>
      <c r="E113" s="3"/>
      <c r="F113" s="3"/>
      <c r="G113" s="3"/>
      <c r="H113" s="58"/>
      <c r="I113" s="3"/>
      <c r="J113" s="3"/>
    </row>
    <row r="114" spans="1:10" s="31" customFormat="1" x14ac:dyDescent="0.25">
      <c r="A114" s="3"/>
      <c r="B114" s="3"/>
      <c r="C114" s="1"/>
      <c r="D114" s="3"/>
      <c r="E114" s="3"/>
      <c r="F114" s="3"/>
      <c r="G114" s="3"/>
      <c r="H114" s="58"/>
      <c r="I114" s="3"/>
      <c r="J114" s="3"/>
    </row>
    <row r="115" spans="1:10" s="31" customFormat="1" x14ac:dyDescent="0.25">
      <c r="A115" s="3"/>
      <c r="B115" s="3"/>
      <c r="C115" s="1"/>
      <c r="D115" s="3"/>
      <c r="E115" s="3"/>
      <c r="F115" s="3"/>
      <c r="G115" s="3"/>
      <c r="H115" s="58"/>
      <c r="I115" s="3"/>
      <c r="J115" s="3"/>
    </row>
    <row r="116" spans="1:10" s="31" customFormat="1" x14ac:dyDescent="0.25">
      <c r="A116" s="3"/>
      <c r="B116" s="3"/>
      <c r="C116" s="1"/>
      <c r="D116" s="3"/>
      <c r="E116" s="3"/>
      <c r="F116" s="3"/>
      <c r="G116" s="3"/>
      <c r="H116" s="58"/>
      <c r="I116" s="3"/>
      <c r="J116" s="3"/>
    </row>
    <row r="117" spans="1:10" x14ac:dyDescent="0.25">
      <c r="D117" s="9"/>
      <c r="E117" s="9"/>
      <c r="F117" s="9"/>
      <c r="G117" s="9"/>
      <c r="H117" s="63"/>
    </row>
    <row r="118" spans="1:10" x14ac:dyDescent="0.25">
      <c r="D118" s="52" t="s">
        <v>140</v>
      </c>
      <c r="E118" s="52"/>
      <c r="F118" s="52"/>
      <c r="G118" s="52"/>
      <c r="H118" s="52"/>
    </row>
  </sheetData>
  <mergeCells count="10">
    <mergeCell ref="B106:C106"/>
    <mergeCell ref="B107:C107"/>
    <mergeCell ref="D118:H118"/>
    <mergeCell ref="H6:H22"/>
    <mergeCell ref="H24:H25"/>
    <mergeCell ref="H27:H29"/>
    <mergeCell ref="H33:H57"/>
    <mergeCell ref="H59:H76"/>
    <mergeCell ref="H78:H86"/>
    <mergeCell ref="H88:H104"/>
  </mergeCells>
  <pageMargins left="0.11811023622047245" right="0.11811023622047245" top="0.19685039370078741" bottom="0.19685039370078741" header="0.31496062992125984" footer="0.31496062992125984"/>
  <pageSetup paperSize="9" scale="68" fitToHeight="0" orientation="landscape" r:id="rId1"/>
  <ignoredErrors>
    <ignoredError sqref="G23 G26 G30 G58 G32 G77 G8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2020-09-11T08:55:39Z</cp:lastPrinted>
  <dcterms:created xsi:type="dcterms:W3CDTF">2018-05-21T11:46:33Z</dcterms:created>
  <dcterms:modified xsi:type="dcterms:W3CDTF">2020-10-23T11:46:14Z</dcterms:modified>
</cp:coreProperties>
</file>