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28800" windowHeight="1222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<sst xmlns="http://schemas.openxmlformats.org/spreadsheetml/2006/main" count="121" uniqueCount="78">
  <si>
    <t>ks</t>
  </si>
  <si>
    <t>č.</t>
  </si>
  <si>
    <t>uchazeč splňuje ANO/NE</t>
  </si>
  <si>
    <t>název</t>
  </si>
  <si>
    <t>popis</t>
  </si>
  <si>
    <t>měrná jednotka</t>
  </si>
  <si>
    <t>Pytle na odpadky</t>
  </si>
  <si>
    <t>Zadavatel stanovuje tyto absolutní (minimální) požadavky:</t>
  </si>
  <si>
    <t>krabice</t>
  </si>
  <si>
    <t>Prostředky na různé povrchy</t>
  </si>
  <si>
    <t>Hadr na podlahu</t>
  </si>
  <si>
    <t>Hadřík</t>
  </si>
  <si>
    <t>Osvěžovač ve spreji</t>
  </si>
  <si>
    <t>Tekuté mýdlo</t>
  </si>
  <si>
    <t>bal</t>
  </si>
  <si>
    <t>WC gel - čistí, předchází usazování vodního kamene, desinfikuje, zajišťuje vůni, 750 ml, např.  Domestos</t>
  </si>
  <si>
    <t>Mycí prostředky desinfekční</t>
  </si>
  <si>
    <t>desinfekční gel na povrchy, 600 g,  např. Real gel - chlorax</t>
  </si>
  <si>
    <t>hadr mikrovlákno 60 x 70 cm, 235 g</t>
  </si>
  <si>
    <t>krém na ruce - výživný, ochranný, pro všechny typy pleti, 100 ml, např. Indulona modrá</t>
  </si>
  <si>
    <t>Sítko do pisoáru</t>
  </si>
  <si>
    <t xml:space="preserve">vonné sítko do pisoáru, např. FrePro </t>
  </si>
  <si>
    <t>Toaletní papír</t>
  </si>
  <si>
    <t>Dezinfekční prostředky</t>
  </si>
  <si>
    <t>WC blok</t>
  </si>
  <si>
    <t>toaletní papír do zásobníků, průměr 23 cm, návin 220 m, bílý dvouvrstvý</t>
  </si>
  <si>
    <t>Papírové ručníky</t>
  </si>
  <si>
    <t>Čistič na znečištěné plochy</t>
  </si>
  <si>
    <t>toaletní papír do zásobníků, průměr 28 cm, bílý, návin min. 220 m, dvouvrstvé, balení 6 rolí</t>
  </si>
  <si>
    <t>papírový ručník skládaný do zásobníků, jednotlivé listy bílé dvouvrstvé, ZZ uspořádání, vysoká kvalita, celulóza  krabice 3000 ks</t>
  </si>
  <si>
    <t>čistič na velmi znečištěné plochy, umyvadla, WC, obkládačky, spolehlivě odstraní rez, vodní kámen a jiné usazeniny, 500 ml, např. Fixinela Classic</t>
  </si>
  <si>
    <t>Mycí prostředek na WC</t>
  </si>
  <si>
    <t>2vrstvý, návin 18 m, provedení celuloza, malé role 160 útržků, bílý, balení obsahuje 48 ks, např. Forest XXL bílý 2-vrstvý 48 ks</t>
  </si>
  <si>
    <t>Krém na ruce</t>
  </si>
  <si>
    <t>WC gel - čistí, předchází usazování vodního kamene, desinfikuje, zajišťuje vůni, 750 ml, např.  Larin agresiv</t>
  </si>
  <si>
    <t>mikrovlákno-švédská utěrka 30 x 30 cm</t>
  </si>
  <si>
    <t>přípravek určený k odstranění plísní atd., s okamžitým a viditelným efektem a dezinfekčními účinky, na omítky, zdivo, kámen, obkládačky, sklokeramiku, sklo, silikon, 5 L, např. Savo Proti plísním</t>
  </si>
  <si>
    <t>tekuté mýdlo husté konzistence, uvedená cena je za 1 litr, dodáváno v kanystru o objemu 5 L</t>
  </si>
  <si>
    <t>závěsný se čtyřmi aktivními kuličkami s vynikajícími vlastnostmi pro docílení hygienicky čisté a svěží toalety, balení 3 x 50 g, např. Bref</t>
  </si>
  <si>
    <t>sáčky do odpadkových košů LDPE - objem 30 l, velikost 50-60 x 50-60 cm, nezatahovací, v roli</t>
  </si>
  <si>
    <t>Celkem</t>
  </si>
  <si>
    <t>tekutý písek - čistící krém odstraňující běžné nečistoty a mastnotu,    600 g např. REAL</t>
  </si>
  <si>
    <t>tekutý čistící prostředek na podlahy, dodáváno v kanystru o objemu    5 litrů,  Mr. Proper universal, žlutozelený</t>
  </si>
  <si>
    <t>osvěžovač vzduchu ve spreji - pro použití na WC atd., různé vůně,      300 ml</t>
  </si>
  <si>
    <t>takto podbarvená pole dodavatel vyplní</t>
  </si>
  <si>
    <t>Příloha ke Kupní smlouvě - Technická specifikace k VZ "Kancelářské potřeby a drogerie pro ÚJF 06/20"</t>
  </si>
  <si>
    <t>Předpokládaná hodnota</t>
  </si>
  <si>
    <t>20100335 (OU)</t>
  </si>
  <si>
    <t>20100340 (OJS)</t>
  </si>
  <si>
    <t>podpis oprávněné osoby</t>
  </si>
  <si>
    <t>20100329 (THS)</t>
  </si>
  <si>
    <t>za jednotku bez DPH</t>
  </si>
  <si>
    <t>celkem bez DPH</t>
  </si>
  <si>
    <t>Nabídková cena</t>
  </si>
  <si>
    <t>Fólie</t>
  </si>
  <si>
    <t xml:space="preserve">pro kroužkovou vazbu A4, 200 mic, čirá, balení 100 ks </t>
  </si>
  <si>
    <t>20100138             ÚŘ</t>
  </si>
  <si>
    <t>Formulář</t>
  </si>
  <si>
    <t>,,dovolenka" nepropisovací, formát A6, blok 100 listů</t>
  </si>
  <si>
    <t>20100328            ÚŘ</t>
  </si>
  <si>
    <t>Kancelářský papír</t>
  </si>
  <si>
    <t xml:space="preserve">xerografický papír standardní kvality, vhodný pro každodenní kopírování a černobílý tisk v základní kvalitě. Formát A4, 80 g, barva bílá, CIE bělost 153. 1 balení = 5 x 500 listů </t>
  </si>
  <si>
    <t>Lepící tyčinka</t>
  </si>
  <si>
    <t>lepící tyčinka vysunovací, složení: neobsahuje rozpouštědla, obsahuje glycerin, lepidlo je vypratelné, použití: papír, lepenka, fotografie, hmotnost: 15 g.</t>
  </si>
  <si>
    <t>Kuličkové pero</t>
  </si>
  <si>
    <t>Kuličkové pero, tělo: plastové, stiskací mechanismus, pogumovaný úchop, s klipem, náplň Active Easy Ink, náplň vyměnitelná, barva náplně modrá, šíře stopy 0,5 mm</t>
  </si>
  <si>
    <t>Bloček</t>
  </si>
  <si>
    <t>bloček samolepící 76 x 76 /  žlutá barva, balení 450 listů</t>
  </si>
  <si>
    <t>Baterie AAA</t>
  </si>
  <si>
    <t>typ: LR03 (AAA), druh: alkalická, napětí: 1,5V</t>
  </si>
  <si>
    <t>Zakládací obal L</t>
  </si>
  <si>
    <t>foliový obal na dokumenty, formát A4 110 micronů, hladký, balení 100 kusů</t>
  </si>
  <si>
    <t>20100354          OTF</t>
  </si>
  <si>
    <t>multifunkční papír A4, 100 g, se zvýšenou bělostí pro použití ve všech kopírovacích strojích, laserových a inkoustových tiskárnách. 1 balení = 5 x 500 listů.</t>
  </si>
  <si>
    <t>,,propustka" nepropisovací, formát A7, blok 100 listů</t>
  </si>
  <si>
    <t>Cena celkem bez DPH</t>
  </si>
  <si>
    <t>Cena celkem s DPH</t>
  </si>
  <si>
    <t>číslo objednávky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</si>
</sst>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6" fillId="5" borderId="2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3" fillId="0" borderId="2" xfId="23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showGridLines="0" tabSelected="1" workbookViewId="0" topLeftCell="A1">
      <selection activeCell="C47" sqref="C47"/>
    </sheetView>
  </sheetViews>
  <sheetFormatPr defaultColWidth="9.140625" defaultRowHeight="15"/>
  <cols>
    <col min="1" max="1" width="5.28125" style="3" customWidth="1"/>
    <col min="2" max="2" width="20.00390625" style="3" customWidth="1"/>
    <col min="3" max="3" width="55.7109375" style="1" customWidth="1"/>
    <col min="4" max="4" width="8.7109375" style="3" customWidth="1"/>
    <col min="5" max="5" width="5.8515625" style="3" customWidth="1"/>
    <col min="6" max="6" width="10.8515625" style="3" customWidth="1"/>
    <col min="7" max="7" width="14.8515625" style="3" customWidth="1"/>
    <col min="8" max="8" width="10.140625" style="10" customWidth="1"/>
    <col min="9" max="9" width="8.421875" style="3" customWidth="1"/>
    <col min="10" max="10" width="11.140625" style="3" customWidth="1"/>
    <col min="11" max="11" width="14.28125" style="3" customWidth="1"/>
  </cols>
  <sheetData>
    <row r="1" spans="1:11" ht="21">
      <c r="A1" s="42" t="s">
        <v>45</v>
      </c>
      <c r="B1" s="43"/>
      <c r="E1" s="41"/>
      <c r="F1" s="41"/>
      <c r="G1" s="41"/>
      <c r="H1" s="41"/>
      <c r="I1" s="4"/>
      <c r="J1" s="23"/>
      <c r="K1" s="40"/>
    </row>
    <row r="2" spans="1:11" ht="15">
      <c r="A2" s="44"/>
      <c r="B2" s="12" t="s">
        <v>44</v>
      </c>
      <c r="E2" s="41"/>
      <c r="F2" s="41"/>
      <c r="G2" s="41"/>
      <c r="H2" s="41"/>
      <c r="I2" s="4"/>
      <c r="J2" s="40"/>
      <c r="K2" s="40"/>
    </row>
    <row r="3" spans="1:11" ht="15">
      <c r="A3" s="1"/>
      <c r="B3" s="12"/>
      <c r="E3" s="41"/>
      <c r="F3" s="41"/>
      <c r="G3" s="41"/>
      <c r="H3" s="41"/>
      <c r="I3" s="4"/>
      <c r="J3" s="40"/>
      <c r="K3" s="40"/>
    </row>
    <row r="4" spans="1:11" ht="15">
      <c r="A4" s="6" t="s">
        <v>7</v>
      </c>
      <c r="B4" s="9"/>
      <c r="F4" s="58" t="s">
        <v>46</v>
      </c>
      <c r="G4" s="59"/>
      <c r="J4" s="58" t="s">
        <v>53</v>
      </c>
      <c r="K4" s="59"/>
    </row>
    <row r="5" spans="1:11" ht="63" customHeight="1">
      <c r="A5" s="2" t="s">
        <v>1</v>
      </c>
      <c r="B5" s="2" t="s">
        <v>3</v>
      </c>
      <c r="C5" s="2" t="s">
        <v>4</v>
      </c>
      <c r="D5" s="5" t="s">
        <v>5</v>
      </c>
      <c r="E5" s="5" t="s">
        <v>0</v>
      </c>
      <c r="F5" s="5" t="s">
        <v>51</v>
      </c>
      <c r="G5" s="5" t="s">
        <v>52</v>
      </c>
      <c r="H5" s="5" t="s">
        <v>77</v>
      </c>
      <c r="I5" s="5" t="s">
        <v>2</v>
      </c>
      <c r="J5" s="5" t="s">
        <v>51</v>
      </c>
      <c r="K5" s="5" t="s">
        <v>52</v>
      </c>
    </row>
    <row r="6" spans="1:11" ht="30.75" customHeight="1">
      <c r="A6" s="31">
        <v>1</v>
      </c>
      <c r="B6" s="15" t="s">
        <v>26</v>
      </c>
      <c r="C6" s="33" t="s">
        <v>29</v>
      </c>
      <c r="D6" s="15" t="s">
        <v>8</v>
      </c>
      <c r="E6" s="15">
        <v>20</v>
      </c>
      <c r="F6" s="18">
        <v>379</v>
      </c>
      <c r="G6" s="18">
        <f>F6*E6</f>
        <v>7580</v>
      </c>
      <c r="H6" s="63" t="s">
        <v>50</v>
      </c>
      <c r="I6" s="45"/>
      <c r="J6" s="46"/>
      <c r="K6" s="47">
        <f>SUM(E6*J6)</f>
        <v>0</v>
      </c>
    </row>
    <row r="7" spans="1:11" ht="25.5">
      <c r="A7" s="31">
        <v>2</v>
      </c>
      <c r="B7" s="8" t="s">
        <v>22</v>
      </c>
      <c r="C7" s="7" t="s">
        <v>28</v>
      </c>
      <c r="D7" s="8" t="s">
        <v>14</v>
      </c>
      <c r="E7" s="8">
        <v>16</v>
      </c>
      <c r="F7" s="17">
        <v>222</v>
      </c>
      <c r="G7" s="17">
        <f aca="true" t="shared" si="0" ref="G7">F7*E7</f>
        <v>3552</v>
      </c>
      <c r="H7" s="64"/>
      <c r="I7" s="45"/>
      <c r="J7" s="46"/>
      <c r="K7" s="47">
        <f>SUM(E7*J7)</f>
        <v>0</v>
      </c>
    </row>
    <row r="8" spans="1:11" ht="15.75" thickBot="1">
      <c r="A8" s="34"/>
      <c r="B8" s="35" t="s">
        <v>40</v>
      </c>
      <c r="C8" s="36"/>
      <c r="D8" s="37"/>
      <c r="E8" s="38"/>
      <c r="F8" s="39"/>
      <c r="G8" s="39">
        <f>SUM(G6:G7)</f>
        <v>11132</v>
      </c>
      <c r="H8" s="62"/>
      <c r="I8" s="55"/>
      <c r="J8" s="56"/>
      <c r="K8" s="57">
        <f>SUM(K6:K7)</f>
        <v>0</v>
      </c>
    </row>
    <row r="9" spans="1:11" ht="26.25" thickTop="1">
      <c r="A9" s="31">
        <v>3</v>
      </c>
      <c r="B9" s="20" t="s">
        <v>22</v>
      </c>
      <c r="C9" s="7" t="s">
        <v>32</v>
      </c>
      <c r="D9" s="8" t="s">
        <v>14</v>
      </c>
      <c r="E9" s="8">
        <v>8</v>
      </c>
      <c r="F9" s="17">
        <v>188</v>
      </c>
      <c r="G9" s="17">
        <f aca="true" t="shared" si="1" ref="G9:G26">F9*E9</f>
        <v>1504</v>
      </c>
      <c r="H9" s="61" t="s">
        <v>48</v>
      </c>
      <c r="I9" s="45"/>
      <c r="J9" s="46"/>
      <c r="K9" s="47">
        <f>SUM(E9*J9)</f>
        <v>0</v>
      </c>
    </row>
    <row r="10" spans="1:11" ht="15.75" thickBot="1">
      <c r="A10" s="34"/>
      <c r="B10" s="35" t="s">
        <v>40</v>
      </c>
      <c r="C10" s="36"/>
      <c r="D10" s="37"/>
      <c r="E10" s="38"/>
      <c r="F10" s="39"/>
      <c r="G10" s="39">
        <f>SUM(G9)</f>
        <v>1504</v>
      </c>
      <c r="H10" s="62"/>
      <c r="I10" s="55"/>
      <c r="J10" s="56"/>
      <c r="K10" s="57">
        <f>K9</f>
        <v>0</v>
      </c>
    </row>
    <row r="11" spans="1:11" ht="26.25" thickTop="1">
      <c r="A11" s="31">
        <v>4</v>
      </c>
      <c r="B11" s="8" t="s">
        <v>31</v>
      </c>
      <c r="C11" s="7" t="s">
        <v>15</v>
      </c>
      <c r="D11" s="8" t="s">
        <v>0</v>
      </c>
      <c r="E11" s="8">
        <v>12</v>
      </c>
      <c r="F11" s="17">
        <v>44.5</v>
      </c>
      <c r="G11" s="17">
        <f t="shared" si="1"/>
        <v>534</v>
      </c>
      <c r="H11" s="61" t="s">
        <v>47</v>
      </c>
      <c r="I11" s="45"/>
      <c r="J11" s="46"/>
      <c r="K11" s="47">
        <f>SUM(E11*J11)</f>
        <v>0</v>
      </c>
    </row>
    <row r="12" spans="1:11" ht="25.5">
      <c r="A12" s="31">
        <v>5</v>
      </c>
      <c r="B12" s="8" t="s">
        <v>31</v>
      </c>
      <c r="C12" s="32" t="s">
        <v>34</v>
      </c>
      <c r="D12" s="8" t="s">
        <v>0</v>
      </c>
      <c r="E12" s="8">
        <v>3</v>
      </c>
      <c r="F12" s="17">
        <v>35</v>
      </c>
      <c r="G12" s="17">
        <f t="shared" si="1"/>
        <v>105</v>
      </c>
      <c r="H12" s="64"/>
      <c r="I12" s="45"/>
      <c r="J12" s="46"/>
      <c r="K12" s="47">
        <f>SUM(E12*J12)</f>
        <v>0</v>
      </c>
    </row>
    <row r="13" spans="1:11" ht="25.5">
      <c r="A13" s="31">
        <v>6</v>
      </c>
      <c r="B13" s="8" t="s">
        <v>9</v>
      </c>
      <c r="C13" s="7" t="s">
        <v>41</v>
      </c>
      <c r="D13" s="8" t="s">
        <v>0</v>
      </c>
      <c r="E13" s="8">
        <v>12</v>
      </c>
      <c r="F13" s="17">
        <v>30</v>
      </c>
      <c r="G13" s="17">
        <f t="shared" si="1"/>
        <v>360</v>
      </c>
      <c r="H13" s="64"/>
      <c r="I13" s="45"/>
      <c r="J13" s="46"/>
      <c r="K13" s="47">
        <f aca="true" t="shared" si="2" ref="K13:K27">SUM(E13*J13)</f>
        <v>0</v>
      </c>
    </row>
    <row r="14" spans="1:11" ht="38.25">
      <c r="A14" s="31">
        <v>7</v>
      </c>
      <c r="B14" s="8" t="s">
        <v>27</v>
      </c>
      <c r="C14" s="7" t="s">
        <v>30</v>
      </c>
      <c r="D14" s="8" t="s">
        <v>0</v>
      </c>
      <c r="E14" s="8">
        <v>12</v>
      </c>
      <c r="F14" s="17">
        <v>27</v>
      </c>
      <c r="G14" s="17">
        <f t="shared" si="1"/>
        <v>324</v>
      </c>
      <c r="H14" s="64"/>
      <c r="I14" s="45"/>
      <c r="J14" s="46"/>
      <c r="K14" s="47">
        <f t="shared" si="2"/>
        <v>0</v>
      </c>
    </row>
    <row r="15" spans="1:11" ht="25.5">
      <c r="A15" s="31">
        <v>8</v>
      </c>
      <c r="B15" s="27" t="s">
        <v>9</v>
      </c>
      <c r="C15" s="7" t="s">
        <v>42</v>
      </c>
      <c r="D15" s="8" t="s">
        <v>0</v>
      </c>
      <c r="E15" s="8">
        <v>6</v>
      </c>
      <c r="F15" s="17">
        <v>200</v>
      </c>
      <c r="G15" s="17">
        <f t="shared" si="1"/>
        <v>1200</v>
      </c>
      <c r="H15" s="64"/>
      <c r="I15" s="45"/>
      <c r="J15" s="46"/>
      <c r="K15" s="47">
        <f t="shared" si="2"/>
        <v>0</v>
      </c>
    </row>
    <row r="16" spans="1:11" ht="25.5">
      <c r="A16" s="31">
        <v>9</v>
      </c>
      <c r="B16" s="8" t="s">
        <v>16</v>
      </c>
      <c r="C16" s="7" t="s">
        <v>17</v>
      </c>
      <c r="D16" s="8" t="s">
        <v>0</v>
      </c>
      <c r="E16" s="8">
        <v>6</v>
      </c>
      <c r="F16" s="17">
        <v>33</v>
      </c>
      <c r="G16" s="17">
        <f t="shared" si="1"/>
        <v>198</v>
      </c>
      <c r="H16" s="64"/>
      <c r="I16" s="45"/>
      <c r="J16" s="46"/>
      <c r="K16" s="47">
        <f t="shared" si="2"/>
        <v>0</v>
      </c>
    </row>
    <row r="17" spans="1:11" ht="15">
      <c r="A17" s="31">
        <v>10</v>
      </c>
      <c r="B17" s="15" t="s">
        <v>10</v>
      </c>
      <c r="C17" s="19" t="s">
        <v>18</v>
      </c>
      <c r="D17" s="15" t="s">
        <v>0</v>
      </c>
      <c r="E17" s="15">
        <v>10</v>
      </c>
      <c r="F17" s="18">
        <v>32.6</v>
      </c>
      <c r="G17" s="18">
        <f t="shared" si="1"/>
        <v>326</v>
      </c>
      <c r="H17" s="64"/>
      <c r="I17" s="45"/>
      <c r="J17" s="46"/>
      <c r="K17" s="47">
        <f t="shared" si="2"/>
        <v>0</v>
      </c>
    </row>
    <row r="18" spans="1:11" ht="41.25" customHeight="1">
      <c r="A18" s="31">
        <v>11</v>
      </c>
      <c r="B18" s="8" t="s">
        <v>23</v>
      </c>
      <c r="C18" s="7" t="s">
        <v>36</v>
      </c>
      <c r="D18" s="8" t="s">
        <v>0</v>
      </c>
      <c r="E18" s="8">
        <v>2</v>
      </c>
      <c r="F18" s="17">
        <v>450</v>
      </c>
      <c r="G18" s="17">
        <f t="shared" si="1"/>
        <v>900</v>
      </c>
      <c r="H18" s="64"/>
      <c r="I18" s="45"/>
      <c r="J18" s="46"/>
      <c r="K18" s="47">
        <f t="shared" si="2"/>
        <v>0</v>
      </c>
    </row>
    <row r="19" spans="1:11" ht="25.5">
      <c r="A19" s="31">
        <v>12</v>
      </c>
      <c r="B19" s="8" t="s">
        <v>13</v>
      </c>
      <c r="C19" s="7" t="s">
        <v>37</v>
      </c>
      <c r="D19" s="8" t="s">
        <v>0</v>
      </c>
      <c r="E19" s="29">
        <v>4</v>
      </c>
      <c r="F19" s="22">
        <v>150</v>
      </c>
      <c r="G19" s="22">
        <f t="shared" si="1"/>
        <v>600</v>
      </c>
      <c r="H19" s="64"/>
      <c r="I19" s="45"/>
      <c r="J19" s="46"/>
      <c r="K19" s="47">
        <f t="shared" si="2"/>
        <v>0</v>
      </c>
    </row>
    <row r="20" spans="1:11" ht="25.5">
      <c r="A20" s="31">
        <v>13</v>
      </c>
      <c r="B20" s="26" t="s">
        <v>33</v>
      </c>
      <c r="C20" s="19" t="s">
        <v>19</v>
      </c>
      <c r="D20" s="8" t="s">
        <v>0</v>
      </c>
      <c r="E20" s="8">
        <v>10</v>
      </c>
      <c r="F20" s="17">
        <v>37</v>
      </c>
      <c r="G20" s="17">
        <f t="shared" si="1"/>
        <v>370</v>
      </c>
      <c r="H20" s="64"/>
      <c r="I20" s="45"/>
      <c r="J20" s="46"/>
      <c r="K20" s="47">
        <f t="shared" si="2"/>
        <v>0</v>
      </c>
    </row>
    <row r="21" spans="1:11" ht="15">
      <c r="A21" s="31">
        <v>14</v>
      </c>
      <c r="B21" s="26" t="s">
        <v>11</v>
      </c>
      <c r="C21" s="7" t="s">
        <v>35</v>
      </c>
      <c r="D21" s="8" t="s">
        <v>0</v>
      </c>
      <c r="E21" s="8">
        <v>10</v>
      </c>
      <c r="F21" s="17">
        <v>20</v>
      </c>
      <c r="G21" s="17">
        <f t="shared" si="1"/>
        <v>200</v>
      </c>
      <c r="H21" s="64"/>
      <c r="I21" s="45"/>
      <c r="J21" s="46"/>
      <c r="K21" s="47">
        <f t="shared" si="2"/>
        <v>0</v>
      </c>
    </row>
    <row r="22" spans="1:11" ht="25.5">
      <c r="A22" s="31">
        <v>15</v>
      </c>
      <c r="B22" s="8" t="s">
        <v>12</v>
      </c>
      <c r="C22" s="7" t="s">
        <v>43</v>
      </c>
      <c r="D22" s="8" t="s">
        <v>0</v>
      </c>
      <c r="E22" s="8">
        <v>3</v>
      </c>
      <c r="F22" s="17">
        <v>30</v>
      </c>
      <c r="G22" s="17">
        <f t="shared" si="1"/>
        <v>90</v>
      </c>
      <c r="H22" s="64"/>
      <c r="I22" s="45"/>
      <c r="J22" s="46"/>
      <c r="K22" s="47">
        <f t="shared" si="2"/>
        <v>0</v>
      </c>
    </row>
    <row r="23" spans="1:11" ht="15">
      <c r="A23" s="31">
        <v>16</v>
      </c>
      <c r="B23" s="16" t="s">
        <v>20</v>
      </c>
      <c r="C23" s="7" t="s">
        <v>21</v>
      </c>
      <c r="D23" s="8" t="s">
        <v>0</v>
      </c>
      <c r="E23" s="30">
        <v>10</v>
      </c>
      <c r="F23" s="17">
        <v>74</v>
      </c>
      <c r="G23" s="17">
        <f t="shared" si="1"/>
        <v>740</v>
      </c>
      <c r="H23" s="64"/>
      <c r="I23" s="45"/>
      <c r="J23" s="46"/>
      <c r="K23" s="47">
        <f t="shared" si="2"/>
        <v>0</v>
      </c>
    </row>
    <row r="24" spans="1:11" ht="30" customHeight="1">
      <c r="A24" s="31">
        <v>17</v>
      </c>
      <c r="B24" s="8" t="s">
        <v>24</v>
      </c>
      <c r="C24" s="7" t="s">
        <v>38</v>
      </c>
      <c r="D24" s="8" t="s">
        <v>14</v>
      </c>
      <c r="E24" s="8">
        <v>15</v>
      </c>
      <c r="F24" s="17">
        <v>66</v>
      </c>
      <c r="G24" s="17">
        <f t="shared" si="1"/>
        <v>990</v>
      </c>
      <c r="H24" s="64"/>
      <c r="I24" s="45"/>
      <c r="J24" s="46"/>
      <c r="K24" s="47">
        <f t="shared" si="2"/>
        <v>0</v>
      </c>
    </row>
    <row r="25" spans="1:11" ht="25.5">
      <c r="A25" s="31">
        <v>18</v>
      </c>
      <c r="B25" s="20" t="s">
        <v>6</v>
      </c>
      <c r="C25" s="21" t="s">
        <v>39</v>
      </c>
      <c r="D25" s="8" t="s">
        <v>0</v>
      </c>
      <c r="E25" s="8">
        <v>2000</v>
      </c>
      <c r="F25" s="17">
        <v>0.37</v>
      </c>
      <c r="G25" s="17">
        <f t="shared" si="1"/>
        <v>740</v>
      </c>
      <c r="H25" s="64"/>
      <c r="I25" s="45"/>
      <c r="J25" s="46"/>
      <c r="K25" s="47">
        <f t="shared" si="2"/>
        <v>0</v>
      </c>
    </row>
    <row r="26" spans="1:11" ht="25.5">
      <c r="A26" s="31">
        <v>19</v>
      </c>
      <c r="B26" s="8" t="s">
        <v>22</v>
      </c>
      <c r="C26" s="28" t="s">
        <v>25</v>
      </c>
      <c r="D26" s="8" t="s">
        <v>0</v>
      </c>
      <c r="E26" s="8">
        <v>62</v>
      </c>
      <c r="F26" s="17">
        <v>36</v>
      </c>
      <c r="G26" s="17">
        <f t="shared" si="1"/>
        <v>2232</v>
      </c>
      <c r="H26" s="64"/>
      <c r="I26" s="45"/>
      <c r="J26" s="46"/>
      <c r="K26" s="47">
        <f t="shared" si="2"/>
        <v>0</v>
      </c>
    </row>
    <row r="27" spans="1:11" ht="31.5" customHeight="1">
      <c r="A27" s="31">
        <v>20</v>
      </c>
      <c r="B27" s="15" t="s">
        <v>26</v>
      </c>
      <c r="C27" s="33" t="s">
        <v>29</v>
      </c>
      <c r="D27" s="15" t="s">
        <v>8</v>
      </c>
      <c r="E27" s="15">
        <v>8</v>
      </c>
      <c r="F27" s="18">
        <v>379</v>
      </c>
      <c r="G27" s="18">
        <f>F27*E27</f>
        <v>3032</v>
      </c>
      <c r="H27" s="64"/>
      <c r="I27" s="45"/>
      <c r="J27" s="46"/>
      <c r="K27" s="47">
        <f t="shared" si="2"/>
        <v>0</v>
      </c>
    </row>
    <row r="28" spans="1:11" ht="15.75" thickBot="1">
      <c r="A28" s="34"/>
      <c r="B28" s="35" t="s">
        <v>40</v>
      </c>
      <c r="C28" s="36"/>
      <c r="D28" s="37"/>
      <c r="E28" s="38"/>
      <c r="F28" s="39"/>
      <c r="G28" s="39">
        <f>SUM(G11:G27)</f>
        <v>12941</v>
      </c>
      <c r="H28" s="62"/>
      <c r="I28" s="55"/>
      <c r="J28" s="56"/>
      <c r="K28" s="57">
        <f>SUM(K11:K27)</f>
        <v>0</v>
      </c>
    </row>
    <row r="29" spans="1:11" ht="30.75" customHeight="1" thickTop="1">
      <c r="A29" s="31">
        <v>21</v>
      </c>
      <c r="B29" s="8" t="s">
        <v>54</v>
      </c>
      <c r="C29" s="48" t="s">
        <v>55</v>
      </c>
      <c r="D29" s="29" t="s">
        <v>14</v>
      </c>
      <c r="E29" s="29">
        <v>2</v>
      </c>
      <c r="F29" s="17">
        <v>120</v>
      </c>
      <c r="G29" s="17">
        <f>E29*F29</f>
        <v>240</v>
      </c>
      <c r="H29" s="61" t="s">
        <v>56</v>
      </c>
      <c r="I29" s="45"/>
      <c r="J29" s="46"/>
      <c r="K29" s="47">
        <f aca="true" t="shared" si="3" ref="K29">SUM(E29*J29)</f>
        <v>0</v>
      </c>
    </row>
    <row r="30" spans="1:11" ht="15.75" thickBot="1">
      <c r="A30" s="49"/>
      <c r="B30" s="35" t="s">
        <v>40</v>
      </c>
      <c r="C30" s="36"/>
      <c r="D30" s="50"/>
      <c r="E30" s="51"/>
      <c r="F30" s="39"/>
      <c r="G30" s="39">
        <f>SUM(G29)</f>
        <v>240</v>
      </c>
      <c r="H30" s="62"/>
      <c r="I30" s="55"/>
      <c r="J30" s="56"/>
      <c r="K30" s="57">
        <f>K29</f>
        <v>0</v>
      </c>
    </row>
    <row r="31" spans="1:11" ht="15.75" customHeight="1" thickTop="1">
      <c r="A31" s="31">
        <v>22</v>
      </c>
      <c r="B31" s="29" t="s">
        <v>57</v>
      </c>
      <c r="C31" s="48" t="s">
        <v>58</v>
      </c>
      <c r="D31" s="8" t="s">
        <v>0</v>
      </c>
      <c r="E31" s="29">
        <v>10</v>
      </c>
      <c r="F31" s="17">
        <v>15</v>
      </c>
      <c r="G31" s="17">
        <f aca="true" t="shared" si="4" ref="G31:G36">E31*F31</f>
        <v>150</v>
      </c>
      <c r="H31" s="61" t="s">
        <v>59</v>
      </c>
      <c r="I31" s="45"/>
      <c r="J31" s="46"/>
      <c r="K31" s="47">
        <f aca="true" t="shared" si="5" ref="K31:K36">SUM(E31*J31)</f>
        <v>0</v>
      </c>
    </row>
    <row r="32" spans="1:11" ht="38.25">
      <c r="A32" s="31">
        <v>23</v>
      </c>
      <c r="B32" s="29" t="s">
        <v>60</v>
      </c>
      <c r="C32" s="48" t="s">
        <v>61</v>
      </c>
      <c r="D32" s="29" t="s">
        <v>14</v>
      </c>
      <c r="E32" s="29">
        <v>15</v>
      </c>
      <c r="F32" s="17">
        <v>364</v>
      </c>
      <c r="G32" s="17">
        <f t="shared" si="4"/>
        <v>5460</v>
      </c>
      <c r="H32" s="64"/>
      <c r="I32" s="45"/>
      <c r="J32" s="46"/>
      <c r="K32" s="47">
        <f t="shared" si="5"/>
        <v>0</v>
      </c>
    </row>
    <row r="33" spans="1:11" ht="38.25">
      <c r="A33" s="31">
        <v>24</v>
      </c>
      <c r="B33" s="8" t="s">
        <v>62</v>
      </c>
      <c r="C33" s="48" t="s">
        <v>63</v>
      </c>
      <c r="D33" s="8" t="s">
        <v>0</v>
      </c>
      <c r="E33" s="29">
        <v>6</v>
      </c>
      <c r="F33" s="17">
        <v>30</v>
      </c>
      <c r="G33" s="52">
        <f t="shared" si="4"/>
        <v>180</v>
      </c>
      <c r="H33" s="64"/>
      <c r="I33" s="45"/>
      <c r="J33" s="46"/>
      <c r="K33" s="47">
        <f t="shared" si="5"/>
        <v>0</v>
      </c>
    </row>
    <row r="34" spans="1:11" ht="38.25">
      <c r="A34" s="31">
        <v>25</v>
      </c>
      <c r="B34" s="29" t="s">
        <v>64</v>
      </c>
      <c r="C34" s="48" t="s">
        <v>65</v>
      </c>
      <c r="D34" s="29" t="s">
        <v>0</v>
      </c>
      <c r="E34" s="29">
        <v>20</v>
      </c>
      <c r="F34" s="17">
        <v>16</v>
      </c>
      <c r="G34" s="52">
        <f t="shared" si="4"/>
        <v>320</v>
      </c>
      <c r="H34" s="64"/>
      <c r="I34" s="45"/>
      <c r="J34" s="46"/>
      <c r="K34" s="47">
        <f t="shared" si="5"/>
        <v>0</v>
      </c>
    </row>
    <row r="35" spans="1:11" ht="15">
      <c r="A35" s="31">
        <v>26</v>
      </c>
      <c r="B35" s="8" t="s">
        <v>66</v>
      </c>
      <c r="C35" s="7" t="s">
        <v>67</v>
      </c>
      <c r="D35" s="8" t="s">
        <v>14</v>
      </c>
      <c r="E35" s="29">
        <v>3</v>
      </c>
      <c r="F35" s="17">
        <v>180</v>
      </c>
      <c r="G35" s="17">
        <f t="shared" si="4"/>
        <v>540</v>
      </c>
      <c r="H35" s="64"/>
      <c r="I35" s="45"/>
      <c r="J35" s="46"/>
      <c r="K35" s="47">
        <f t="shared" si="5"/>
        <v>0</v>
      </c>
    </row>
    <row r="36" spans="1:11" ht="15">
      <c r="A36" s="31">
        <v>27</v>
      </c>
      <c r="B36" s="29" t="s">
        <v>68</v>
      </c>
      <c r="C36" s="48" t="s">
        <v>69</v>
      </c>
      <c r="D36" s="15" t="s">
        <v>0</v>
      </c>
      <c r="E36" s="53">
        <v>10</v>
      </c>
      <c r="F36" s="17">
        <v>10</v>
      </c>
      <c r="G36" s="54">
        <f t="shared" si="4"/>
        <v>100</v>
      </c>
      <c r="H36" s="64"/>
      <c r="I36" s="45"/>
      <c r="J36" s="46"/>
      <c r="K36" s="47">
        <f t="shared" si="5"/>
        <v>0</v>
      </c>
    </row>
    <row r="37" spans="1:11" ht="15.75" thickBot="1">
      <c r="A37" s="49"/>
      <c r="B37" s="35" t="s">
        <v>40</v>
      </c>
      <c r="C37" s="36"/>
      <c r="D37" s="50"/>
      <c r="E37" s="51"/>
      <c r="F37" s="39"/>
      <c r="G37" s="39">
        <f>SUM(G31:G36)</f>
        <v>6750</v>
      </c>
      <c r="H37" s="62"/>
      <c r="I37" s="55"/>
      <c r="J37" s="56"/>
      <c r="K37" s="57">
        <f>SUM(K31:K36)</f>
        <v>0</v>
      </c>
    </row>
    <row r="38" spans="1:11" ht="26.25" customHeight="1" thickTop="1">
      <c r="A38" s="31">
        <v>28</v>
      </c>
      <c r="B38" s="29" t="s">
        <v>70</v>
      </c>
      <c r="C38" s="48" t="s">
        <v>71</v>
      </c>
      <c r="D38" s="29" t="s">
        <v>14</v>
      </c>
      <c r="E38" s="29">
        <v>3</v>
      </c>
      <c r="F38" s="17">
        <v>240</v>
      </c>
      <c r="G38" s="52">
        <f>E38*F38</f>
        <v>720</v>
      </c>
      <c r="H38" s="61" t="s">
        <v>72</v>
      </c>
      <c r="I38" s="45"/>
      <c r="J38" s="46"/>
      <c r="K38" s="47">
        <f aca="true" t="shared" si="6" ref="K38:K40">SUM(E38*J38)</f>
        <v>0</v>
      </c>
    </row>
    <row r="39" spans="1:11" ht="38.25">
      <c r="A39" s="31">
        <v>29</v>
      </c>
      <c r="B39" s="29" t="s">
        <v>60</v>
      </c>
      <c r="C39" s="48" t="s">
        <v>73</v>
      </c>
      <c r="D39" s="8" t="s">
        <v>14</v>
      </c>
      <c r="E39" s="29">
        <v>4</v>
      </c>
      <c r="F39" s="17">
        <v>450</v>
      </c>
      <c r="G39" s="17">
        <f>E39*F39</f>
        <v>1800</v>
      </c>
      <c r="H39" s="64"/>
      <c r="I39" s="45"/>
      <c r="J39" s="46"/>
      <c r="K39" s="47">
        <f t="shared" si="6"/>
        <v>0</v>
      </c>
    </row>
    <row r="40" spans="1:11" ht="15">
      <c r="A40" s="31">
        <v>30</v>
      </c>
      <c r="B40" s="29" t="s">
        <v>57</v>
      </c>
      <c r="C40" s="48" t="s">
        <v>74</v>
      </c>
      <c r="D40" s="8" t="s">
        <v>0</v>
      </c>
      <c r="E40" s="29">
        <v>2</v>
      </c>
      <c r="F40" s="17">
        <v>15</v>
      </c>
      <c r="G40" s="17">
        <f>E40*F40</f>
        <v>30</v>
      </c>
      <c r="H40" s="64"/>
      <c r="I40" s="45"/>
      <c r="J40" s="46"/>
      <c r="K40" s="47">
        <f t="shared" si="6"/>
        <v>0</v>
      </c>
    </row>
    <row r="41" spans="1:11" ht="15.75" thickBot="1">
      <c r="A41" s="49"/>
      <c r="B41" s="35" t="s">
        <v>40</v>
      </c>
      <c r="C41" s="36"/>
      <c r="D41" s="50"/>
      <c r="E41" s="51"/>
      <c r="F41" s="39"/>
      <c r="G41" s="39">
        <f>SUM(G38:G40)</f>
        <v>2550</v>
      </c>
      <c r="H41" s="62"/>
      <c r="I41" s="55"/>
      <c r="J41" s="56"/>
      <c r="K41" s="57">
        <f>SUM(K38:K40)</f>
        <v>0</v>
      </c>
    </row>
    <row r="42" spans="1:11" ht="15.75" thickTop="1">
      <c r="A42" s="65" t="s">
        <v>75</v>
      </c>
      <c r="B42" s="66"/>
      <c r="C42" s="66"/>
      <c r="D42" s="66"/>
      <c r="E42" s="66"/>
      <c r="F42" s="67"/>
      <c r="G42" s="25">
        <f>SUM(G41,G37,G30,G28,G10,G8)</f>
        <v>35117</v>
      </c>
      <c r="H42" s="24"/>
      <c r="I42" s="24"/>
      <c r="J42" s="24"/>
      <c r="K42" s="25">
        <f>SUM(K41,K37,K30,K28,K10,K8)</f>
        <v>0</v>
      </c>
    </row>
    <row r="43" spans="1:11" ht="15">
      <c r="A43" s="68" t="s">
        <v>76</v>
      </c>
      <c r="B43" s="69"/>
      <c r="C43" s="69"/>
      <c r="D43" s="69"/>
      <c r="E43" s="69"/>
      <c r="F43" s="70"/>
      <c r="G43" s="25">
        <f>SUM(G42*1.21)</f>
        <v>42491.57</v>
      </c>
      <c r="H43" s="24"/>
      <c r="I43" s="24"/>
      <c r="J43" s="24"/>
      <c r="K43" s="25">
        <f>SUM(K42*1.21)</f>
        <v>0</v>
      </c>
    </row>
    <row r="44" spans="1:11" ht="15">
      <c r="A44"/>
      <c r="B44" s="4"/>
      <c r="C44"/>
      <c r="D44"/>
      <c r="E44"/>
      <c r="F44"/>
      <c r="G44"/>
      <c r="H44" s="11"/>
      <c r="I44" s="4"/>
      <c r="J44"/>
      <c r="K44"/>
    </row>
    <row r="45" spans="1:11" ht="15">
      <c r="A45"/>
      <c r="B45" s="4"/>
      <c r="C45"/>
      <c r="D45"/>
      <c r="E45"/>
      <c r="F45"/>
      <c r="G45"/>
      <c r="H45" s="11"/>
      <c r="I45" s="4"/>
      <c r="J45"/>
      <c r="K45"/>
    </row>
    <row r="46" spans="1:11" ht="15">
      <c r="A46"/>
      <c r="B46" s="4"/>
      <c r="C46"/>
      <c r="D46"/>
      <c r="E46"/>
      <c r="F46"/>
      <c r="G46"/>
      <c r="H46" s="11"/>
      <c r="I46" s="4"/>
      <c r="J46"/>
      <c r="K46"/>
    </row>
    <row r="47" spans="1:11" ht="15">
      <c r="A47"/>
      <c r="B47" s="4"/>
      <c r="C47"/>
      <c r="D47"/>
      <c r="E47"/>
      <c r="F47"/>
      <c r="G47"/>
      <c r="H47" s="11"/>
      <c r="I47" s="4"/>
      <c r="J47"/>
      <c r="K47"/>
    </row>
    <row r="48" spans="1:11" ht="15">
      <c r="A48"/>
      <c r="B48" s="4"/>
      <c r="C48"/>
      <c r="D48"/>
      <c r="E48"/>
      <c r="F48"/>
      <c r="G48"/>
      <c r="H48" s="11"/>
      <c r="I48" s="4"/>
      <c r="J48"/>
      <c r="K48"/>
    </row>
    <row r="49" spans="1:11" ht="15">
      <c r="A49"/>
      <c r="B49" s="4"/>
      <c r="C49"/>
      <c r="D49"/>
      <c r="E49"/>
      <c r="F49"/>
      <c r="G49"/>
      <c r="H49" s="11"/>
      <c r="I49" s="4"/>
      <c r="J49"/>
      <c r="K49"/>
    </row>
    <row r="50" spans="1:11" ht="15">
      <c r="A50"/>
      <c r="B50" s="4"/>
      <c r="C50"/>
      <c r="D50"/>
      <c r="E50"/>
      <c r="F50"/>
      <c r="G50"/>
      <c r="H50" s="11"/>
      <c r="I50" s="4"/>
      <c r="J50"/>
      <c r="K50"/>
    </row>
    <row r="51" spans="1:11" ht="15">
      <c r="A51"/>
      <c r="B51" s="4"/>
      <c r="C51"/>
      <c r="D51"/>
      <c r="E51"/>
      <c r="F51"/>
      <c r="G51"/>
      <c r="H51" s="11"/>
      <c r="I51" s="4"/>
      <c r="J51"/>
      <c r="K51"/>
    </row>
    <row r="54" spans="4:8" ht="15">
      <c r="D54" s="13"/>
      <c r="E54" s="13"/>
      <c r="F54" s="13"/>
      <c r="G54" s="13"/>
      <c r="H54" s="14"/>
    </row>
    <row r="55" spans="4:8" ht="15">
      <c r="D55" s="60" t="s">
        <v>49</v>
      </c>
      <c r="E55" s="60"/>
      <c r="F55" s="60"/>
      <c r="G55" s="60"/>
      <c r="H55" s="60"/>
    </row>
  </sheetData>
  <mergeCells count="11">
    <mergeCell ref="J4:K4"/>
    <mergeCell ref="D55:H55"/>
    <mergeCell ref="F4:G4"/>
    <mergeCell ref="H9:H10"/>
    <mergeCell ref="H6:H8"/>
    <mergeCell ref="H11:H28"/>
    <mergeCell ref="A42:F42"/>
    <mergeCell ref="A43:F43"/>
    <mergeCell ref="H29:H30"/>
    <mergeCell ref="H31:H37"/>
    <mergeCell ref="H38:H41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68" r:id="rId1"/>
  <ignoredErrors>
    <ignoredError sqref="G10 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2020-09-11T08:55:39Z</cp:lastPrinted>
  <dcterms:created xsi:type="dcterms:W3CDTF">2018-05-21T11:46:33Z</dcterms:created>
  <dcterms:modified xsi:type="dcterms:W3CDTF">2020-09-11T12:22:34Z</dcterms:modified>
  <cp:category/>
  <cp:version/>
  <cp:contentType/>
  <cp:contentStatus/>
</cp:coreProperties>
</file>