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P" sheetId="1" r:id="rId1"/>
  </sheets>
  <definedNames>
    <definedName name="_xlnm.Print_Area" localSheetId="0">'KP'!$A$1:$K$102</definedName>
  </definedNames>
  <calcPr fullCalcOnLoad="1"/>
</workbook>
</file>

<file path=xl/sharedStrings.xml><?xml version="1.0" encoding="utf-8"?>
<sst xmlns="http://schemas.openxmlformats.org/spreadsheetml/2006/main" count="258" uniqueCount="147">
  <si>
    <t>ks</t>
  </si>
  <si>
    <t>č.</t>
  </si>
  <si>
    <t>název</t>
  </si>
  <si>
    <t>popis</t>
  </si>
  <si>
    <t>měrná jednotka</t>
  </si>
  <si>
    <t>sada</t>
  </si>
  <si>
    <t>počet</t>
  </si>
  <si>
    <t>bal</t>
  </si>
  <si>
    <t>Lepící páska</t>
  </si>
  <si>
    <t>Kuličkové pero</t>
  </si>
  <si>
    <t>Lepící páska samolepící s vysokou přilnavostí a pevností, bez odvíječe, barva: transparentní, šíře: 19 mm, návin: 33 m.</t>
  </si>
  <si>
    <t>Popisovač</t>
  </si>
  <si>
    <t>Celkem</t>
  </si>
  <si>
    <t>uchazeč splňuje ANO/NE</t>
  </si>
  <si>
    <t>Zadavatel stanovuje tyto požadavky:</t>
  </si>
  <si>
    <t>předpokládaná hodnota za ks v Kč bez DPH</t>
  </si>
  <si>
    <t>předpokládaná hodnota celkem v Kč bez DPH</t>
  </si>
  <si>
    <t>číslo objednávky</t>
  </si>
  <si>
    <t>Předpokládaná hodnota v Kč</t>
  </si>
  <si>
    <t>Nabídková cena v Kč</t>
  </si>
  <si>
    <t>nabídková cena za ks bez DPH</t>
  </si>
  <si>
    <t>nabídková cena celkem bez DPH</t>
  </si>
  <si>
    <t>Razítko a podpis oprávněné osoby dodavatele</t>
  </si>
  <si>
    <t>Cena celkem bez DPH</t>
  </si>
  <si>
    <t>Cena celkem s DPH</t>
  </si>
  <si>
    <t>Příloha ke Kupní smlouvě - Technická specifikace k VZ "Kancelářské potřeby a drogerie pro ÚJF 05/20"</t>
  </si>
  <si>
    <t>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černá, červená, modrá a zelená, sada 4 barev.</t>
  </si>
  <si>
    <t>akrylová, transparentní, s vysokou přilnavostí, bez odvíječe, šíře 48mm x návin 66m</t>
  </si>
  <si>
    <t>Tužka grafitová</t>
  </si>
  <si>
    <t>kuličkové pero, tělo: plastové, stiskací mechanismus, čtyřbarevné 
náplň: pastový inkoust, barva náplně: červená, modrá, zelená a černá</t>
  </si>
  <si>
    <t>Záznamní kniha</t>
  </si>
  <si>
    <t xml:space="preserve">A4 linka, 96 listů, lepená vazba, tvrdé laminované desky  </t>
  </si>
  <si>
    <t xml:space="preserve">A5 linka, 100 listů, lepená vazba, tvrdé laminované desky  </t>
  </si>
  <si>
    <t>Magnetická stěrka</t>
  </si>
  <si>
    <t>na bílé tabule s výměnným filcem, rozměry cca 15 x 3,5 x 5,5 cm</t>
  </si>
  <si>
    <t>Filc</t>
  </si>
  <si>
    <t>náhrada do stěrky na bílé tabule, rozměry cca 15 x 3,5 x 5,5 cm</t>
  </si>
  <si>
    <t>Magnety</t>
  </si>
  <si>
    <t>na magnetickou tabuli, magnety v barevném plastu, průměr 30 mm, červené</t>
  </si>
  <si>
    <t>na magnetickou tabuli, magnety v barevném plastu, průměr 30 mm, modré</t>
  </si>
  <si>
    <t>na magnetickou tabuli, magnety v barevném plastu, průměr 30 mm, zelené</t>
  </si>
  <si>
    <t>na magnetickou tabuli, magnety v barevném plastu, průměr 30 mm, žluté</t>
  </si>
  <si>
    <t>na magnetickou tabuli, magnety v barevném plastu, průměr 30 mm, bílé</t>
  </si>
  <si>
    <t>Formulář</t>
  </si>
  <si>
    <t>,,dovolenka" nepropisovací, formát A6, blok 100 listů</t>
  </si>
  <si>
    <t>Kancelářský papír</t>
  </si>
  <si>
    <t>xerografický papír nejvyšší kvality, vhodný pro plnobarevný tisk a kopírování, formát A4, 80 g, barva bílá, CIE bělost 166, 1 balení = 5 x 500 listů</t>
  </si>
  <si>
    <t>Baterie AA</t>
  </si>
  <si>
    <t>typ: LR6 (AA), druh: alkalická, napětí: 1,5V, balení 4 ks.</t>
  </si>
  <si>
    <t>Gelový roller</t>
  </si>
  <si>
    <t>tělo plastové, stiskací mechanismus, pogumovaný úchop, s klipem, náplň: gelový inkoust, náplň vyměnitelná, barva náplně: modrá, šíře stopy: 0,3 - 0,4 mm, např. roller 2605 Pilot G-2</t>
  </si>
  <si>
    <t>Baterie AAA</t>
  </si>
  <si>
    <t>typ: LR03 (AAA), druh: alkalická, napětí: 1,5V, počet v balení: 4 ks</t>
  </si>
  <si>
    <t>Zakládací obal U</t>
  </si>
  <si>
    <t xml:space="preserve">A4 závěsný hladký, polypropylen s hladkým povrchem, otevřené shora, multiperforace, 50 mic  </t>
  </si>
  <si>
    <t>Korekční strojek</t>
  </si>
  <si>
    <t>jednorázový suchý korekční strojek, ergonomický tvar, nezanechává stopy, neloupe se, možnost přepsání opraveného textu, šířka pásky: 4,2 mm, návin: 15 m.</t>
  </si>
  <si>
    <t>Zvýrazňovač</t>
  </si>
  <si>
    <t>k popisu všech druhů papíru, s víčkem, šíře stopy v rozmezí 2,5 - 5 mm dle přítlaku při psaní, hrot klínový, náplň fluorescenční pigmentový inkoust, oranžová, růžová, zelená, žlutá, sada 4 barev</t>
  </si>
  <si>
    <t>Lepící tyčinka</t>
  </si>
  <si>
    <t>Lepící tyčinka vysunovací, složení: neobsahuje rozpouštědla, obsahuje glycerin, lepidlo je vypratelné, použití: papír, lepenka, fotografie, hmotnost: 15 g.</t>
  </si>
  <si>
    <t>Spony do sešívačky</t>
  </si>
  <si>
    <t>spony do sešívačky, typ: 26/6, délka nožičky drátku 6 mm, kapacita sešití až 30 listů papíru 80g/m2, baleno po 1000 ks</t>
  </si>
  <si>
    <t>multifunkční papír A4, 100 g, se zvýšenou bělostí pro použití ve všech kopírovacích strojích, laserových a inkoustových tiskárnách. 1 balení = 5 x 500 listů.</t>
  </si>
  <si>
    <t>Bloček</t>
  </si>
  <si>
    <t>bloček samolepící 76 x 76 / světle žlutá barva, balení 100 listů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</si>
  <si>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</si>
  <si>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tělo plastové, stiskací mechanismus, pogumovaný úchop, s klipem, náplň: pastový inkoust, náplň vyměnitelná, barva náplně: modrá, šíře stopy: 0,3 - 0,35 mm.</t>
  </si>
  <si>
    <t>Kancelářské nůžky</t>
  </si>
  <si>
    <t>ocelové s nerezovou úpravou, rukojeť ergonomická pogumovaná, délka nůžek: 21 cm.</t>
  </si>
  <si>
    <t>tělo plastové, stiskací mechanismus, pogumovaný úchop, s klipem, náplň pastový inkoust, náplň vyměnitelná, barva náplně modrá, šíře stopy 0,5 mm, např. Solidly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</si>
  <si>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černá.</t>
  </si>
  <si>
    <t>univerzální ocelové s nerezovou úpravou, rukojeť ergonomická pogumovaná, délka 17-18 cm</t>
  </si>
  <si>
    <t>Gumičky</t>
  </si>
  <si>
    <t>mix různých barev a velikostí, baleno po min. 100 ks.</t>
  </si>
  <si>
    <t>Lepidlo</t>
  </si>
  <si>
    <t>univerzální vteřinové lepidlo, 3 g - 5g</t>
  </si>
  <si>
    <t>ks </t>
  </si>
  <si>
    <t>Zalamovací nůž</t>
  </si>
  <si>
    <t>plastové tělo s pojistkou, šířka ostří 18 mm, výměnné čepele</t>
  </si>
  <si>
    <t>Kartonové rozlišovače</t>
  </si>
  <si>
    <t>kartonový rozlišovač, mix 5 barev, použitelný do pořadačů, rozměry 105 x 235 mm, balení 100 kusů</t>
  </si>
  <si>
    <t>Desky spisové</t>
  </si>
  <si>
    <t>A4, plasové s drukem, průhledný polypropylen, barva čirá</t>
  </si>
  <si>
    <t>A5, plasové s drukem, průhledný polypropylen, barva čirá</t>
  </si>
  <si>
    <t>Spony dopisní</t>
  </si>
  <si>
    <t>tvar: oblý, materiál: kvalitní drát s pozinkovanou povrchovou úpravou, která zabraňuje ušpinění papíru, velikost: 75 mm, baleno po 25 ks spon.</t>
  </si>
  <si>
    <t>Poznámkový bloček</t>
  </si>
  <si>
    <t>špalíček bílých lístečků ideální do drátěných krabiček, lepené lístečky , rozměry lístečku: 9 x 9 cm, výška 5 cm</t>
  </si>
  <si>
    <t xml:space="preserve">xerografický papír standardní kvality, vhodný pro každodenní kopírování a černobílý tisk v základní kvalitě. Formát A4, 80 g, barva bílá, CIE bělost 153. 1 balení = 5 x 500 listů </t>
  </si>
  <si>
    <t>k popisu nejrůznějších povrchů (beton, kámen, dřevo, film, fólie, kov, papír, plast, pryž, sklo, porcelán), odolává vodě, otěru a povětrnostním vlivům, s víčkem, šíře stopy: 2,5-3 mm, hrot: válcový, náplň: permanentní inkoust na alkoholové bázi (smývatelný lihem), barva náplně: černá, červená, modrá a zelená, sada 4 barev.</t>
  </si>
  <si>
    <t xml:space="preserve">Spony dopisní </t>
  </si>
  <si>
    <t>tvar oblý, materiál kvalitní drát s pozinkovanou povrchovou úpravou, velikost 32 mm, baleno po 75 ks</t>
  </si>
  <si>
    <t>celokovové, stiskací mechanismus, s klipem, náplň: pastový inkoust, barva náplně: modrá, šíře stopy: 0,7 - 0,8 mm.</t>
  </si>
  <si>
    <t>Pryž</t>
  </si>
  <si>
    <t>kvalitní mazací pryž na grafitové tužky, jemné a čisté gumování, nešpiní, rozměr: 35-55 x 20-30 x 10-13 mm.</t>
  </si>
  <si>
    <t>bloček samolepící 38 x 51 /  oranžová barva, balení 3x100 listů</t>
  </si>
  <si>
    <t>bloček samolepící 38 x 51 /  růžová barva, balení 3x100 listů</t>
  </si>
  <si>
    <t>bloček samolepící 38 x 51 /  žlutá barva, balení 3x100 listů</t>
  </si>
  <si>
    <t>multifunkční papír A4, 120 g, se zvýšenou bělostí pro použití ve všech kopírovacích strojích, laserových a inkoustových tiskárnách. 1 balení = 5 x 500 listů.</t>
  </si>
  <si>
    <t>tvar oblý, materiál: kvalitní drát s pozinkovanou povrchovou úpravou, 
která zabraňuje ušpinění papíru, velikost: 50 mm, baleno po 75 ks spon.</t>
  </si>
  <si>
    <t>Ořezávátko</t>
  </si>
  <si>
    <t>ergonomicky tvarované dvojité, celokovové</t>
  </si>
  <si>
    <t>Pákový pořadač</t>
  </si>
  <si>
    <t>A4, šířka hřbetu 75 mm, na hřbetě otvor pro manipulaci, hřbetní kapsa s vyměnitelnou etiketou, uzavírací mechanismus, kovové ochranné lišty, celoplastové provedení, potaženo odolnou a omyvatelnou  polypropylenovou fólií z obou stran, barva červená</t>
  </si>
  <si>
    <t>Mikrotužka</t>
  </si>
  <si>
    <t>s gumou, šíře stopy 0,5 mm</t>
  </si>
  <si>
    <t>Obálka dopisní</t>
  </si>
  <si>
    <t>Kancelářský klip</t>
  </si>
  <si>
    <t>kovový na sepnutí svazku papíru, rozměr 32 mm, barva černá, balení  12 ks</t>
  </si>
  <si>
    <t>A4, šířka hřbetu 75 mm, na hřbetě otvor pro manipulaci, hřbetní kapsa s vyměnitelnou etiketou, uzavírací mechanismus, kovové ochranné lišty, celoplastové provedení, potaženo odolnou a omyvatelnou  polypropylenovou fólií z obou stran, barva žlutá</t>
  </si>
  <si>
    <t>A4, šířka hřbetu 75 mm, na hřbetě otvor pro manipulaci a samolepící hřbetní štítek, uzavírací mechanismus s přítlakem, kovové ochranné lišty, barva černá mramor, kartonové provedení</t>
  </si>
  <si>
    <t>Propustky</t>
  </si>
  <si>
    <t>formát A7, nepropisovací, 100 listů</t>
  </si>
  <si>
    <t>Zvlhčovač prstů</t>
  </si>
  <si>
    <t>gelový, pro papír, folie, bankovky</t>
  </si>
  <si>
    <t>univerzální textilní páska 50mmx50m, montážní páska pro nenáročné aplikace, lehké utěsnění a přidržení, značení, přednosti a výhody: polyetylenový podklad zajišťuje aplikacím odolnost vůči vlhkosti, kaučukové lepidlo vykazuje dobrou přilnavost na mnoho povrchů, snadné trhání, nízký profil, šíře: 50 mm, návin: 50 m, barva: černá, lepidlo: syntetický kaučuk, teplotní odolnost: max +93°C</t>
  </si>
  <si>
    <t>A4, plasové s drukem, průhledný polypropylen, mix barev</t>
  </si>
  <si>
    <t>A5, plasové s drukem, průhledný polypropylen, mix barev</t>
  </si>
  <si>
    <t>Závěsné desky U</t>
  </si>
  <si>
    <t xml:space="preserve">bez chlopně s rozšiřitelnou kapacitou až na 150 listů papíru, formát A4, čiré, polypropylen s hladkým povrchem, otevřené shora, zpevněná multiperforace pro zakládání do pořadačů, např. desky Leitz 4756 </t>
  </si>
  <si>
    <t>Mikrotenová taška</t>
  </si>
  <si>
    <t>rozměr cca 220 x 330 mm, nosnost 5 kg, barva transparentní, balení  100 ks tašek</t>
  </si>
  <si>
    <t>rozměr cca 340x600 mm, nosnost 10 kg, barva mix, balení 100 ks tašek</t>
  </si>
  <si>
    <t>Papírové ručníky</t>
  </si>
  <si>
    <t>papírový ručník skládaný do zásobníků, jednotlivé listy bílé dvouvrstvé, ZZ uspořádání, vysoká kvalita, celulóza  krabice 3000 ks</t>
  </si>
  <si>
    <t>krabice</t>
  </si>
  <si>
    <t>Zásobník</t>
  </si>
  <si>
    <t xml:space="preserve">pro papírové ručníky ZZ, kapacita 600 ručníků, průzor pro kontrolu množství ručníků, uzamčení zásobníku klíčem, např: Jofel </t>
  </si>
  <si>
    <t>Koš odpadkový</t>
  </si>
  <si>
    <t xml:space="preserve">bez víka, objem 50 litrů </t>
  </si>
  <si>
    <t>na toaletní papír ,,Jumbo" půměr kotouče 23 cm, ukazatel stavu papíru, montáž na vruty</t>
  </si>
  <si>
    <t xml:space="preserve">s víkem, objem 35 litrů </t>
  </si>
  <si>
    <t>takto podbarvená pole dodavatel vyplní</t>
  </si>
  <si>
    <t>20100267                    OU-JČ (Faktura č. 2)</t>
  </si>
  <si>
    <t>20100274            OU (Faktura č. 1)</t>
  </si>
  <si>
    <t>20100209             ONF (Faktura č. 1)</t>
  </si>
  <si>
    <t>20100264           THS (Faktura č. 1)</t>
  </si>
  <si>
    <t>20100260                  OJR (Faktura č. 1)</t>
  </si>
  <si>
    <t>20100209               ONF (Faktura č. 1)</t>
  </si>
  <si>
    <t>20100201 (OJS) (Faktura č. 1)</t>
  </si>
  <si>
    <t>dřevěná grafitová tužka, bez pryže, povrch: lakovaný, tuha: nelámavá, tvrdost: č. 1, balení 12 ks.</t>
  </si>
  <si>
    <t>kuličkové pero, tělo: plastové, stiskací mechanismus, pogumovaný úchop, s klipem, náplň: pastový inkoust, náplň vyměnitelná, barva náplně: černá, šíře stopy: 0,3 - 0,35 mm.</t>
  </si>
  <si>
    <t>kuličkové pero, tělo: plastové, stiskací mechanismus, pogumovaný úchop, s klipem, náplň: pastový inkoust, náplň vyměnitelná, barva náplně: modrá, šíře stopy: 0,3 - 0,35 mm.</t>
  </si>
  <si>
    <t>bloček samolepící 76 x 76 mm, mix barev (růžová, žlutá, zelená, oranžová), balení 400 listů</t>
  </si>
  <si>
    <t>DL, samolepící, s okénkem vpravo, rozměr (v x š): 110 x 220 mm, vkládání na delší straně, materiál: bílý 80 g/m2 ofsetový papír</t>
  </si>
  <si>
    <t>DL, plastové s drukem, průhledný polypropylen, různé barvy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</si>
</sst>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62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4" tint="-0.4999699890613556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70" fontId="46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0" fontId="28" fillId="0" borderId="13" xfId="0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170" fontId="46" fillId="0" borderId="1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0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170" fontId="4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horizontal="left" vertical="top"/>
    </xf>
    <xf numFmtId="0" fontId="46" fillId="34" borderId="19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8" fillId="35" borderId="24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170" fontId="46" fillId="35" borderId="24" xfId="0" applyNumberFormat="1" applyFont="1" applyFill="1" applyBorder="1" applyAlignment="1">
      <alignment horizontal="center" vertical="center" wrapText="1"/>
    </xf>
    <xf numFmtId="170" fontId="28" fillId="35" borderId="24" xfId="0" applyNumberFormat="1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170" fontId="46" fillId="6" borderId="25" xfId="0" applyNumberFormat="1" applyFont="1" applyFill="1" applyBorder="1" applyAlignment="1">
      <alignment horizontal="center" vertical="center" wrapText="1"/>
    </xf>
    <xf numFmtId="170" fontId="46" fillId="6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0" fontId="46" fillId="0" borderId="28" xfId="0" applyNumberFormat="1" applyFont="1" applyBorder="1" applyAlignment="1">
      <alignment horizontal="center" vertical="center" wrapText="1"/>
    </xf>
    <xf numFmtId="170" fontId="28" fillId="0" borderId="29" xfId="0" applyNumberFormat="1" applyFont="1" applyBorder="1" applyAlignment="1">
      <alignment horizontal="center" vertical="center" wrapText="1"/>
    </xf>
    <xf numFmtId="170" fontId="28" fillId="35" borderId="30" xfId="0" applyNumberFormat="1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170" fontId="46" fillId="0" borderId="11" xfId="0" applyNumberFormat="1" applyFont="1" applyBorder="1" applyAlignment="1">
      <alignment horizontal="center" vertical="center" wrapText="1"/>
    </xf>
    <xf numFmtId="170" fontId="46" fillId="0" borderId="33" xfId="0" applyNumberFormat="1" applyFont="1" applyBorder="1" applyAlignment="1">
      <alignment horizontal="center" vertical="center" wrapText="1"/>
    </xf>
    <xf numFmtId="170" fontId="46" fillId="6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 wrapText="1"/>
    </xf>
    <xf numFmtId="0" fontId="46" fillId="0" borderId="36" xfId="0" applyFont="1" applyBorder="1" applyAlignment="1">
      <alignment horizontal="center" vertical="center" wrapText="1"/>
    </xf>
    <xf numFmtId="170" fontId="46" fillId="0" borderId="36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0" fontId="46" fillId="6" borderId="37" xfId="0" applyNumberFormat="1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vertical="center" wrapText="1"/>
    </xf>
    <xf numFmtId="170" fontId="46" fillId="0" borderId="39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0" fontId="47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/>
    </xf>
    <xf numFmtId="170" fontId="28" fillId="0" borderId="13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0" fontId="0" fillId="0" borderId="13" xfId="0" applyNumberFormat="1" applyFill="1" applyBorder="1" applyAlignment="1">
      <alignment horizontal="center" vertical="center"/>
    </xf>
    <xf numFmtId="170" fontId="46" fillId="0" borderId="29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70" fontId="0" fillId="5" borderId="40" xfId="0" applyNumberFormat="1" applyFill="1" applyBorder="1" applyAlignment="1">
      <alignment horizontal="center" vertical="center"/>
    </xf>
    <xf numFmtId="170" fontId="0" fillId="5" borderId="10" xfId="0" applyNumberForma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170" fontId="0" fillId="5" borderId="36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70" fontId="0" fillId="5" borderId="11" xfId="0" applyNumberForma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170" fontId="47" fillId="0" borderId="29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46" fillId="35" borderId="43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 wrapText="1"/>
    </xf>
    <xf numFmtId="0" fontId="28" fillId="35" borderId="46" xfId="0" applyFont="1" applyFill="1" applyBorder="1" applyAlignment="1">
      <alignment horizontal="center" vertical="center" wrapText="1"/>
    </xf>
    <xf numFmtId="0" fontId="28" fillId="35" borderId="47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8" fillId="0" borderId="50" xfId="0" applyFont="1" applyBorder="1" applyAlignment="1">
      <alignment horizontal="center"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tabSelected="1" zoomScalePageLayoutView="0" workbookViewId="0" topLeftCell="A1">
      <selection activeCell="N88" sqref="N88"/>
    </sheetView>
  </sheetViews>
  <sheetFormatPr defaultColWidth="9.140625" defaultRowHeight="15"/>
  <cols>
    <col min="1" max="1" width="4.57421875" style="2" customWidth="1"/>
    <col min="2" max="2" width="18.00390625" style="9" customWidth="1"/>
    <col min="3" max="3" width="60.140625" style="1" customWidth="1"/>
    <col min="4" max="4" width="8.00390625" style="2" customWidth="1"/>
    <col min="5" max="5" width="5.57421875" style="2" customWidth="1"/>
    <col min="6" max="6" width="13.140625" style="2" customWidth="1"/>
    <col min="7" max="7" width="13.57421875" style="11" customWidth="1"/>
    <col min="8" max="8" width="12.00390625" style="0" customWidth="1"/>
    <col min="9" max="9" width="7.8515625" style="0" customWidth="1"/>
    <col min="10" max="10" width="15.421875" style="0" customWidth="1"/>
    <col min="11" max="11" width="16.7109375" style="37" customWidth="1"/>
  </cols>
  <sheetData>
    <row r="1" spans="1:7" s="37" customFormat="1" ht="21">
      <c r="A1" s="38" t="s">
        <v>25</v>
      </c>
      <c r="B1" s="6"/>
      <c r="C1" s="11"/>
      <c r="D1" s="2"/>
      <c r="E1" s="2"/>
      <c r="F1" s="2"/>
      <c r="G1" s="11"/>
    </row>
    <row r="2" spans="1:7" s="37" customFormat="1" ht="15">
      <c r="A2" s="95"/>
      <c r="B2" s="20" t="s">
        <v>133</v>
      </c>
      <c r="C2" s="11"/>
      <c r="D2" s="2"/>
      <c r="E2" s="2"/>
      <c r="F2" s="2"/>
      <c r="G2" s="11"/>
    </row>
    <row r="3" spans="1:7" ht="9" customHeight="1" thickBot="1">
      <c r="A3" s="3"/>
      <c r="B3" s="6"/>
      <c r="E3" s="117"/>
      <c r="F3" s="118"/>
      <c r="G3"/>
    </row>
    <row r="4" spans="1:11" ht="18" customHeight="1" thickBot="1">
      <c r="A4" s="4" t="s">
        <v>14</v>
      </c>
      <c r="B4" s="7"/>
      <c r="F4" s="106" t="s">
        <v>18</v>
      </c>
      <c r="G4" s="107"/>
      <c r="J4" s="106" t="s">
        <v>19</v>
      </c>
      <c r="K4" s="107"/>
    </row>
    <row r="5" spans="1:11" s="58" customFormat="1" ht="52.5" customHeight="1" thickBot="1">
      <c r="A5" s="57" t="s">
        <v>1</v>
      </c>
      <c r="B5" s="39" t="s">
        <v>2</v>
      </c>
      <c r="C5" s="39" t="s">
        <v>3</v>
      </c>
      <c r="D5" s="40" t="s">
        <v>4</v>
      </c>
      <c r="E5" s="40" t="s">
        <v>6</v>
      </c>
      <c r="F5" s="40" t="s">
        <v>15</v>
      </c>
      <c r="G5" s="40" t="s">
        <v>16</v>
      </c>
      <c r="H5" s="40" t="s">
        <v>17</v>
      </c>
      <c r="I5" s="40" t="s">
        <v>13</v>
      </c>
      <c r="J5" s="40" t="s">
        <v>20</v>
      </c>
      <c r="K5" s="50" t="s">
        <v>21</v>
      </c>
    </row>
    <row r="6" spans="1:11" s="31" customFormat="1" ht="63.75">
      <c r="A6" s="53">
        <v>1</v>
      </c>
      <c r="B6" s="8" t="s">
        <v>11</v>
      </c>
      <c r="C6" s="13" t="s">
        <v>26</v>
      </c>
      <c r="D6" s="5" t="s">
        <v>5</v>
      </c>
      <c r="E6" s="8">
        <v>3</v>
      </c>
      <c r="F6" s="14">
        <v>50</v>
      </c>
      <c r="G6" s="54">
        <f aca="true" t="shared" si="0" ref="G6:G21">E6*F6</f>
        <v>150</v>
      </c>
      <c r="H6" s="119" t="s">
        <v>140</v>
      </c>
      <c r="I6" s="96"/>
      <c r="J6" s="97"/>
      <c r="K6" s="51">
        <f>SUM(J6*E6)</f>
        <v>0</v>
      </c>
    </row>
    <row r="7" spans="1:11" s="31" customFormat="1" ht="25.5">
      <c r="A7" s="42">
        <v>2</v>
      </c>
      <c r="B7" s="8" t="s">
        <v>8</v>
      </c>
      <c r="C7" s="13" t="s">
        <v>10</v>
      </c>
      <c r="D7" s="5" t="s">
        <v>0</v>
      </c>
      <c r="E7" s="8">
        <v>10</v>
      </c>
      <c r="F7" s="14">
        <v>6</v>
      </c>
      <c r="G7" s="19">
        <f t="shared" si="0"/>
        <v>60</v>
      </c>
      <c r="H7" s="113"/>
      <c r="I7" s="95"/>
      <c r="J7" s="98"/>
      <c r="K7" s="52">
        <f>SUM(J7*E7)</f>
        <v>0</v>
      </c>
    </row>
    <row r="8" spans="1:11" s="31" customFormat="1" ht="26.25">
      <c r="A8" s="41">
        <v>3</v>
      </c>
      <c r="B8" s="8" t="s">
        <v>8</v>
      </c>
      <c r="C8" s="59" t="s">
        <v>27</v>
      </c>
      <c r="D8" s="8" t="s">
        <v>0</v>
      </c>
      <c r="E8" s="8">
        <v>5</v>
      </c>
      <c r="F8" s="14">
        <v>15</v>
      </c>
      <c r="G8" s="19">
        <f t="shared" si="0"/>
        <v>75</v>
      </c>
      <c r="H8" s="113"/>
      <c r="I8" s="95"/>
      <c r="J8" s="98"/>
      <c r="K8" s="52">
        <f aca="true" t="shared" si="1" ref="K8:K80">SUM(J8*E8)</f>
        <v>0</v>
      </c>
    </row>
    <row r="9" spans="1:11" s="31" customFormat="1" ht="25.5">
      <c r="A9" s="42">
        <v>4</v>
      </c>
      <c r="B9" s="8" t="s">
        <v>28</v>
      </c>
      <c r="C9" s="13" t="s">
        <v>141</v>
      </c>
      <c r="D9" s="5" t="s">
        <v>7</v>
      </c>
      <c r="E9" s="8">
        <v>1</v>
      </c>
      <c r="F9" s="14">
        <v>120</v>
      </c>
      <c r="G9" s="19">
        <f t="shared" si="0"/>
        <v>120</v>
      </c>
      <c r="H9" s="113"/>
      <c r="I9" s="95"/>
      <c r="J9" s="98"/>
      <c r="K9" s="52">
        <f t="shared" si="1"/>
        <v>0</v>
      </c>
    </row>
    <row r="10" spans="1:11" s="31" customFormat="1" ht="38.25">
      <c r="A10" s="41">
        <v>5</v>
      </c>
      <c r="B10" s="8" t="s">
        <v>9</v>
      </c>
      <c r="C10" s="13" t="s">
        <v>142</v>
      </c>
      <c r="D10" s="5" t="s">
        <v>0</v>
      </c>
      <c r="E10" s="8">
        <v>20</v>
      </c>
      <c r="F10" s="14">
        <v>10</v>
      </c>
      <c r="G10" s="19">
        <f t="shared" si="0"/>
        <v>200</v>
      </c>
      <c r="H10" s="113"/>
      <c r="I10" s="95"/>
      <c r="J10" s="98"/>
      <c r="K10" s="52">
        <f t="shared" si="1"/>
        <v>0</v>
      </c>
    </row>
    <row r="11" spans="1:11" s="31" customFormat="1" ht="38.25">
      <c r="A11" s="42">
        <v>6</v>
      </c>
      <c r="B11" s="8" t="s">
        <v>9</v>
      </c>
      <c r="C11" s="13" t="s">
        <v>143</v>
      </c>
      <c r="D11" s="5" t="s">
        <v>0</v>
      </c>
      <c r="E11" s="8">
        <v>20</v>
      </c>
      <c r="F11" s="14">
        <v>10</v>
      </c>
      <c r="G11" s="19">
        <f t="shared" si="0"/>
        <v>200</v>
      </c>
      <c r="H11" s="113"/>
      <c r="I11" s="95"/>
      <c r="J11" s="98"/>
      <c r="K11" s="52">
        <f t="shared" si="1"/>
        <v>0</v>
      </c>
    </row>
    <row r="12" spans="1:11" s="31" customFormat="1" ht="25.5">
      <c r="A12" s="41">
        <v>7</v>
      </c>
      <c r="B12" s="8" t="s">
        <v>9</v>
      </c>
      <c r="C12" s="13" t="s">
        <v>29</v>
      </c>
      <c r="D12" s="5" t="s">
        <v>0</v>
      </c>
      <c r="E12" s="8">
        <v>1</v>
      </c>
      <c r="F12" s="14">
        <v>14</v>
      </c>
      <c r="G12" s="19">
        <f t="shared" si="0"/>
        <v>14</v>
      </c>
      <c r="H12" s="113"/>
      <c r="I12" s="95"/>
      <c r="J12" s="98"/>
      <c r="K12" s="52">
        <f t="shared" si="1"/>
        <v>0</v>
      </c>
    </row>
    <row r="13" spans="1:11" s="31" customFormat="1" ht="15">
      <c r="A13" s="42">
        <v>8</v>
      </c>
      <c r="B13" s="8" t="s">
        <v>30</v>
      </c>
      <c r="C13" s="13" t="s">
        <v>31</v>
      </c>
      <c r="D13" s="8" t="s">
        <v>0</v>
      </c>
      <c r="E13" s="8">
        <v>10</v>
      </c>
      <c r="F13" s="14">
        <v>33.76</v>
      </c>
      <c r="G13" s="19">
        <f t="shared" si="0"/>
        <v>337.59999999999997</v>
      </c>
      <c r="H13" s="113"/>
      <c r="I13" s="95"/>
      <c r="J13" s="98"/>
      <c r="K13" s="52">
        <f t="shared" si="1"/>
        <v>0</v>
      </c>
    </row>
    <row r="14" spans="1:11" s="31" customFormat="1" ht="15">
      <c r="A14" s="41">
        <v>9</v>
      </c>
      <c r="B14" s="8" t="s">
        <v>30</v>
      </c>
      <c r="C14" s="13" t="s">
        <v>32</v>
      </c>
      <c r="D14" s="8" t="s">
        <v>0</v>
      </c>
      <c r="E14" s="8">
        <v>10</v>
      </c>
      <c r="F14" s="14">
        <v>18.84</v>
      </c>
      <c r="G14" s="19">
        <f t="shared" si="0"/>
        <v>188.4</v>
      </c>
      <c r="H14" s="113"/>
      <c r="I14" s="95"/>
      <c r="J14" s="98"/>
      <c r="K14" s="52">
        <f t="shared" si="1"/>
        <v>0</v>
      </c>
    </row>
    <row r="15" spans="1:11" s="31" customFormat="1" ht="15">
      <c r="A15" s="42">
        <v>10</v>
      </c>
      <c r="B15" s="8" t="s">
        <v>33</v>
      </c>
      <c r="C15" s="13" t="s">
        <v>34</v>
      </c>
      <c r="D15" s="5" t="s">
        <v>0</v>
      </c>
      <c r="E15" s="8">
        <v>10</v>
      </c>
      <c r="F15" s="14">
        <v>90</v>
      </c>
      <c r="G15" s="19">
        <f t="shared" si="0"/>
        <v>900</v>
      </c>
      <c r="H15" s="113"/>
      <c r="I15" s="95"/>
      <c r="J15" s="98"/>
      <c r="K15" s="52">
        <f t="shared" si="1"/>
        <v>0</v>
      </c>
    </row>
    <row r="16" spans="1:11" s="31" customFormat="1" ht="15">
      <c r="A16" s="42">
        <v>11</v>
      </c>
      <c r="B16" s="12" t="s">
        <v>35</v>
      </c>
      <c r="C16" s="29" t="s">
        <v>36</v>
      </c>
      <c r="D16" s="60" t="s">
        <v>0</v>
      </c>
      <c r="E16" s="12">
        <v>10</v>
      </c>
      <c r="F16" s="14">
        <v>8</v>
      </c>
      <c r="G16" s="19">
        <f t="shared" si="0"/>
        <v>80</v>
      </c>
      <c r="H16" s="113"/>
      <c r="I16" s="95"/>
      <c r="J16" s="98"/>
      <c r="K16" s="52">
        <f t="shared" si="1"/>
        <v>0</v>
      </c>
    </row>
    <row r="17" spans="1:11" s="31" customFormat="1" ht="25.5">
      <c r="A17" s="42">
        <v>12</v>
      </c>
      <c r="B17" s="8" t="s">
        <v>37</v>
      </c>
      <c r="C17" s="13" t="s">
        <v>38</v>
      </c>
      <c r="D17" s="5" t="s">
        <v>0</v>
      </c>
      <c r="E17" s="8">
        <v>10</v>
      </c>
      <c r="F17" s="14">
        <v>9.5</v>
      </c>
      <c r="G17" s="19">
        <f t="shared" si="0"/>
        <v>95</v>
      </c>
      <c r="H17" s="113"/>
      <c r="I17" s="95"/>
      <c r="J17" s="98"/>
      <c r="K17" s="52">
        <f t="shared" si="1"/>
        <v>0</v>
      </c>
    </row>
    <row r="18" spans="1:11" s="31" customFormat="1" ht="54.75" customHeight="1">
      <c r="A18" s="42">
        <v>13</v>
      </c>
      <c r="B18" s="8" t="s">
        <v>37</v>
      </c>
      <c r="C18" s="13" t="s">
        <v>39</v>
      </c>
      <c r="D18" s="5" t="s">
        <v>0</v>
      </c>
      <c r="E18" s="8">
        <v>10</v>
      </c>
      <c r="F18" s="14">
        <v>9.5</v>
      </c>
      <c r="G18" s="19">
        <f t="shared" si="0"/>
        <v>95</v>
      </c>
      <c r="H18" s="113"/>
      <c r="I18" s="95"/>
      <c r="J18" s="98"/>
      <c r="K18" s="52">
        <f t="shared" si="1"/>
        <v>0</v>
      </c>
    </row>
    <row r="19" spans="1:11" s="31" customFormat="1" ht="25.5">
      <c r="A19" s="42">
        <v>14</v>
      </c>
      <c r="B19" s="8" t="s">
        <v>37</v>
      </c>
      <c r="C19" s="13" t="s">
        <v>40</v>
      </c>
      <c r="D19" s="5" t="s">
        <v>0</v>
      </c>
      <c r="E19" s="8">
        <v>10</v>
      </c>
      <c r="F19" s="14">
        <v>9.5</v>
      </c>
      <c r="G19" s="19">
        <f t="shared" si="0"/>
        <v>95</v>
      </c>
      <c r="H19" s="113"/>
      <c r="I19" s="95"/>
      <c r="J19" s="98"/>
      <c r="K19" s="52">
        <f t="shared" si="1"/>
        <v>0</v>
      </c>
    </row>
    <row r="20" spans="1:11" s="31" customFormat="1" ht="15">
      <c r="A20" s="42">
        <v>15</v>
      </c>
      <c r="B20" s="8" t="s">
        <v>37</v>
      </c>
      <c r="C20" s="13" t="s">
        <v>41</v>
      </c>
      <c r="D20" s="5" t="s">
        <v>0</v>
      </c>
      <c r="E20" s="8">
        <v>10</v>
      </c>
      <c r="F20" s="14">
        <v>9.5</v>
      </c>
      <c r="G20" s="19">
        <f t="shared" si="0"/>
        <v>95</v>
      </c>
      <c r="H20" s="113"/>
      <c r="I20" s="95"/>
      <c r="J20" s="98"/>
      <c r="K20" s="52">
        <f t="shared" si="1"/>
        <v>0</v>
      </c>
    </row>
    <row r="21" spans="1:11" s="31" customFormat="1" ht="15">
      <c r="A21" s="42">
        <v>16</v>
      </c>
      <c r="B21" s="8" t="s">
        <v>37</v>
      </c>
      <c r="C21" s="13" t="s">
        <v>42</v>
      </c>
      <c r="D21" s="5" t="s">
        <v>0</v>
      </c>
      <c r="E21" s="8">
        <v>20</v>
      </c>
      <c r="F21" s="14">
        <v>9.5</v>
      </c>
      <c r="G21" s="19">
        <f t="shared" si="0"/>
        <v>190</v>
      </c>
      <c r="H21" s="114"/>
      <c r="I21" s="95"/>
      <c r="J21" s="98"/>
      <c r="K21" s="52">
        <f t="shared" si="1"/>
        <v>0</v>
      </c>
    </row>
    <row r="22" spans="1:11" s="36" customFormat="1" ht="15.75" thickBot="1">
      <c r="A22" s="43"/>
      <c r="B22" s="15" t="s">
        <v>12</v>
      </c>
      <c r="C22" s="33"/>
      <c r="D22" s="34"/>
      <c r="E22" s="35"/>
      <c r="F22" s="16"/>
      <c r="G22" s="16">
        <f>SUM(G6:G21)</f>
        <v>2895</v>
      </c>
      <c r="H22" s="32"/>
      <c r="I22" s="17"/>
      <c r="J22" s="16"/>
      <c r="K22" s="55">
        <f>SUM(K6:K21)</f>
        <v>0</v>
      </c>
    </row>
    <row r="23" spans="1:11" s="36" customFormat="1" ht="60.75" thickTop="1">
      <c r="A23" s="70">
        <v>17</v>
      </c>
      <c r="B23" s="71" t="s">
        <v>43</v>
      </c>
      <c r="C23" s="72" t="s">
        <v>44</v>
      </c>
      <c r="D23" s="73" t="s">
        <v>0</v>
      </c>
      <c r="E23" s="71">
        <v>10</v>
      </c>
      <c r="F23" s="74">
        <v>15</v>
      </c>
      <c r="G23" s="74">
        <f>E23*F23</f>
        <v>150</v>
      </c>
      <c r="H23" s="75" t="s">
        <v>139</v>
      </c>
      <c r="I23" s="99"/>
      <c r="J23" s="100"/>
      <c r="K23" s="76">
        <f t="shared" si="1"/>
        <v>0</v>
      </c>
    </row>
    <row r="24" spans="1:11" s="23" customFormat="1" ht="15.75" thickBot="1">
      <c r="A24" s="79"/>
      <c r="B24" s="15" t="s">
        <v>12</v>
      </c>
      <c r="C24" s="80"/>
      <c r="D24" s="81"/>
      <c r="E24" s="82"/>
      <c r="F24" s="16"/>
      <c r="G24" s="16">
        <f>SUM(G23)</f>
        <v>150</v>
      </c>
      <c r="H24" s="77"/>
      <c r="I24" s="87"/>
      <c r="J24" s="88"/>
      <c r="K24" s="55">
        <f>SUM(K23)</f>
        <v>0</v>
      </c>
    </row>
    <row r="25" spans="1:11" s="36" customFormat="1" ht="45.75" thickTop="1">
      <c r="A25" s="70">
        <v>18</v>
      </c>
      <c r="B25" s="71" t="s">
        <v>45</v>
      </c>
      <c r="C25" s="72" t="s">
        <v>46</v>
      </c>
      <c r="D25" s="73" t="s">
        <v>7</v>
      </c>
      <c r="E25" s="71">
        <v>4</v>
      </c>
      <c r="F25" s="74">
        <v>450</v>
      </c>
      <c r="G25" s="78">
        <f aca="true" t="shared" si="2" ref="G25:G78">E25*F25</f>
        <v>1800</v>
      </c>
      <c r="H25" s="75" t="s">
        <v>138</v>
      </c>
      <c r="I25" s="99"/>
      <c r="J25" s="100"/>
      <c r="K25" s="76">
        <f t="shared" si="1"/>
        <v>0</v>
      </c>
    </row>
    <row r="26" spans="1:11" s="23" customFormat="1" ht="15.75" thickBot="1">
      <c r="A26" s="79"/>
      <c r="B26" s="15" t="s">
        <v>12</v>
      </c>
      <c r="C26" s="80"/>
      <c r="D26" s="81"/>
      <c r="E26" s="82"/>
      <c r="F26" s="16"/>
      <c r="G26" s="83">
        <f>G25</f>
        <v>1800</v>
      </c>
      <c r="H26" s="77"/>
      <c r="I26" s="87"/>
      <c r="J26" s="88"/>
      <c r="K26" s="104">
        <f>K25</f>
        <v>0</v>
      </c>
    </row>
    <row r="27" spans="1:11" s="36" customFormat="1" ht="15.75" thickTop="1">
      <c r="A27" s="66">
        <v>19</v>
      </c>
      <c r="B27" s="12" t="s">
        <v>47</v>
      </c>
      <c r="C27" s="29" t="s">
        <v>48</v>
      </c>
      <c r="D27" s="60" t="s">
        <v>7</v>
      </c>
      <c r="E27" s="12">
        <v>2</v>
      </c>
      <c r="F27" s="67">
        <v>50</v>
      </c>
      <c r="G27" s="68">
        <f t="shared" si="2"/>
        <v>100</v>
      </c>
      <c r="H27" s="112" t="s">
        <v>137</v>
      </c>
      <c r="I27" s="101"/>
      <c r="J27" s="102"/>
      <c r="K27" s="69">
        <f t="shared" si="1"/>
        <v>0</v>
      </c>
    </row>
    <row r="28" spans="1:11" s="36" customFormat="1" ht="38.25">
      <c r="A28" s="44">
        <v>20</v>
      </c>
      <c r="B28" s="8" t="s">
        <v>49</v>
      </c>
      <c r="C28" s="13" t="s">
        <v>50</v>
      </c>
      <c r="D28" s="8" t="s">
        <v>0</v>
      </c>
      <c r="E28" s="8">
        <v>8</v>
      </c>
      <c r="F28" s="14">
        <v>50</v>
      </c>
      <c r="G28" s="19">
        <f t="shared" si="2"/>
        <v>400</v>
      </c>
      <c r="H28" s="113"/>
      <c r="I28" s="95"/>
      <c r="J28" s="98"/>
      <c r="K28" s="52">
        <f t="shared" si="1"/>
        <v>0</v>
      </c>
    </row>
    <row r="29" spans="1:11" s="36" customFormat="1" ht="15">
      <c r="A29" s="44">
        <v>21</v>
      </c>
      <c r="B29" s="8" t="s">
        <v>51</v>
      </c>
      <c r="C29" s="13" t="s">
        <v>52</v>
      </c>
      <c r="D29" s="8" t="s">
        <v>0</v>
      </c>
      <c r="E29" s="8">
        <v>2</v>
      </c>
      <c r="F29" s="14">
        <v>45</v>
      </c>
      <c r="G29" s="19">
        <f t="shared" si="2"/>
        <v>90</v>
      </c>
      <c r="H29" s="113"/>
      <c r="I29" s="95"/>
      <c r="J29" s="98"/>
      <c r="K29" s="52">
        <f t="shared" si="1"/>
        <v>0</v>
      </c>
    </row>
    <row r="30" spans="1:11" s="36" customFormat="1" ht="25.5">
      <c r="A30" s="44">
        <v>22</v>
      </c>
      <c r="B30" s="8" t="s">
        <v>53</v>
      </c>
      <c r="C30" s="13" t="s">
        <v>54</v>
      </c>
      <c r="D30" s="8" t="s">
        <v>0</v>
      </c>
      <c r="E30" s="8">
        <v>200</v>
      </c>
      <c r="F30" s="14">
        <v>0.7</v>
      </c>
      <c r="G30" s="19">
        <f t="shared" si="2"/>
        <v>140</v>
      </c>
      <c r="H30" s="113"/>
      <c r="I30" s="95"/>
      <c r="J30" s="98"/>
      <c r="K30" s="52">
        <f t="shared" si="1"/>
        <v>0</v>
      </c>
    </row>
    <row r="31" spans="1:11" s="36" customFormat="1" ht="38.25">
      <c r="A31" s="44">
        <v>23</v>
      </c>
      <c r="B31" s="8" t="s">
        <v>55</v>
      </c>
      <c r="C31" s="13" t="s">
        <v>56</v>
      </c>
      <c r="D31" s="8" t="s">
        <v>0</v>
      </c>
      <c r="E31" s="8">
        <v>4</v>
      </c>
      <c r="F31" s="14">
        <v>35</v>
      </c>
      <c r="G31" s="19">
        <f t="shared" si="2"/>
        <v>140</v>
      </c>
      <c r="H31" s="113"/>
      <c r="I31" s="95"/>
      <c r="J31" s="98"/>
      <c r="K31" s="52">
        <f t="shared" si="1"/>
        <v>0</v>
      </c>
    </row>
    <row r="32" spans="1:11" s="36" customFormat="1" ht="38.25">
      <c r="A32" s="44">
        <v>24</v>
      </c>
      <c r="B32" s="8" t="s">
        <v>57</v>
      </c>
      <c r="C32" s="62" t="s">
        <v>58</v>
      </c>
      <c r="D32" s="8" t="s">
        <v>5</v>
      </c>
      <c r="E32" s="8">
        <v>4</v>
      </c>
      <c r="F32" s="14">
        <v>53</v>
      </c>
      <c r="G32" s="19">
        <f t="shared" si="2"/>
        <v>212</v>
      </c>
      <c r="H32" s="113"/>
      <c r="I32" s="95"/>
      <c r="J32" s="98"/>
      <c r="K32" s="52">
        <f t="shared" si="1"/>
        <v>0</v>
      </c>
    </row>
    <row r="33" spans="1:11" s="36" customFormat="1" ht="38.25">
      <c r="A33" s="44">
        <v>25</v>
      </c>
      <c r="B33" s="5" t="s">
        <v>59</v>
      </c>
      <c r="C33" s="13" t="s">
        <v>60</v>
      </c>
      <c r="D33" s="8" t="s">
        <v>0</v>
      </c>
      <c r="E33" s="8">
        <v>2</v>
      </c>
      <c r="F33" s="14">
        <v>7.44</v>
      </c>
      <c r="G33" s="30">
        <f t="shared" si="2"/>
        <v>14.88</v>
      </c>
      <c r="H33" s="113"/>
      <c r="I33" s="103"/>
      <c r="J33" s="98"/>
      <c r="K33" s="52">
        <f t="shared" si="1"/>
        <v>0</v>
      </c>
    </row>
    <row r="34" spans="1:11" s="36" customFormat="1" ht="25.5">
      <c r="A34" s="44">
        <v>26</v>
      </c>
      <c r="B34" s="12" t="s">
        <v>61</v>
      </c>
      <c r="C34" s="29" t="s">
        <v>62</v>
      </c>
      <c r="D34" s="12" t="s">
        <v>7</v>
      </c>
      <c r="E34" s="12">
        <v>8</v>
      </c>
      <c r="F34" s="14">
        <v>15</v>
      </c>
      <c r="G34" s="19">
        <f t="shared" si="2"/>
        <v>120</v>
      </c>
      <c r="H34" s="113"/>
      <c r="I34" s="95"/>
      <c r="J34" s="98"/>
      <c r="K34" s="52">
        <f t="shared" si="1"/>
        <v>0</v>
      </c>
    </row>
    <row r="35" spans="1:11" s="36" customFormat="1" ht="38.25">
      <c r="A35" s="42">
        <v>27</v>
      </c>
      <c r="B35" s="8" t="s">
        <v>45</v>
      </c>
      <c r="C35" s="13" t="s">
        <v>63</v>
      </c>
      <c r="D35" s="5" t="s">
        <v>7</v>
      </c>
      <c r="E35" s="8">
        <v>4</v>
      </c>
      <c r="F35" s="14">
        <v>450</v>
      </c>
      <c r="G35" s="19">
        <f t="shared" si="2"/>
        <v>1800</v>
      </c>
      <c r="H35" s="113"/>
      <c r="I35" s="101"/>
      <c r="J35" s="98"/>
      <c r="K35" s="52">
        <f t="shared" si="1"/>
        <v>0</v>
      </c>
    </row>
    <row r="36" spans="1:11" s="36" customFormat="1" ht="15">
      <c r="A36" s="42">
        <v>28</v>
      </c>
      <c r="B36" s="5" t="s">
        <v>64</v>
      </c>
      <c r="C36" s="63" t="s">
        <v>65</v>
      </c>
      <c r="D36" s="8" t="s">
        <v>7</v>
      </c>
      <c r="E36" s="8">
        <v>5</v>
      </c>
      <c r="F36" s="14">
        <v>12</v>
      </c>
      <c r="G36" s="19">
        <f t="shared" si="2"/>
        <v>60</v>
      </c>
      <c r="H36" s="113"/>
      <c r="I36" s="95"/>
      <c r="J36" s="98"/>
      <c r="K36" s="52">
        <f t="shared" si="1"/>
        <v>0</v>
      </c>
    </row>
    <row r="37" spans="1:11" s="36" customFormat="1" ht="63.75">
      <c r="A37" s="42">
        <v>29</v>
      </c>
      <c r="B37" s="8" t="s">
        <v>11</v>
      </c>
      <c r="C37" s="13" t="s">
        <v>66</v>
      </c>
      <c r="D37" s="5" t="s">
        <v>5</v>
      </c>
      <c r="E37" s="8">
        <v>2</v>
      </c>
      <c r="F37" s="14">
        <v>62</v>
      </c>
      <c r="G37" s="19">
        <f t="shared" si="2"/>
        <v>124</v>
      </c>
      <c r="H37" s="113"/>
      <c r="I37" s="95"/>
      <c r="J37" s="98"/>
      <c r="K37" s="52">
        <f t="shared" si="1"/>
        <v>0</v>
      </c>
    </row>
    <row r="38" spans="1:11" s="36" customFormat="1" ht="38.25">
      <c r="A38" s="42">
        <v>30</v>
      </c>
      <c r="B38" s="8" t="s">
        <v>9</v>
      </c>
      <c r="C38" s="13" t="s">
        <v>67</v>
      </c>
      <c r="D38" s="5" t="s">
        <v>0</v>
      </c>
      <c r="E38" s="8">
        <v>15</v>
      </c>
      <c r="F38" s="14">
        <v>8</v>
      </c>
      <c r="G38" s="19">
        <f t="shared" si="2"/>
        <v>120</v>
      </c>
      <c r="H38" s="113"/>
      <c r="I38" s="101"/>
      <c r="J38" s="98"/>
      <c r="K38" s="52">
        <f t="shared" si="1"/>
        <v>0</v>
      </c>
    </row>
    <row r="39" spans="1:11" s="36" customFormat="1" ht="25.5">
      <c r="A39" s="42">
        <v>31</v>
      </c>
      <c r="B39" s="8" t="s">
        <v>68</v>
      </c>
      <c r="C39" s="13" t="s">
        <v>69</v>
      </c>
      <c r="D39" s="8" t="s">
        <v>0</v>
      </c>
      <c r="E39" s="8">
        <v>2</v>
      </c>
      <c r="F39" s="14">
        <v>60</v>
      </c>
      <c r="G39" s="19">
        <f t="shared" si="2"/>
        <v>120</v>
      </c>
      <c r="H39" s="113"/>
      <c r="I39" s="95"/>
      <c r="J39" s="98"/>
      <c r="K39" s="52">
        <f t="shared" si="1"/>
        <v>0</v>
      </c>
    </row>
    <row r="40" spans="1:11" s="36" customFormat="1" ht="38.25">
      <c r="A40" s="42">
        <v>32</v>
      </c>
      <c r="B40" s="8" t="s">
        <v>9</v>
      </c>
      <c r="C40" s="13" t="s">
        <v>70</v>
      </c>
      <c r="D40" s="8" t="s">
        <v>0</v>
      </c>
      <c r="E40" s="8">
        <v>15</v>
      </c>
      <c r="F40" s="14">
        <v>10</v>
      </c>
      <c r="G40" s="19">
        <f t="shared" si="2"/>
        <v>150</v>
      </c>
      <c r="H40" s="113"/>
      <c r="I40" s="95"/>
      <c r="J40" s="98"/>
      <c r="K40" s="52">
        <f t="shared" si="1"/>
        <v>0</v>
      </c>
    </row>
    <row r="41" spans="1:11" s="36" customFormat="1" ht="51">
      <c r="A41" s="42">
        <v>33</v>
      </c>
      <c r="B41" s="8" t="s">
        <v>11</v>
      </c>
      <c r="C41" s="13" t="s">
        <v>71</v>
      </c>
      <c r="D41" s="5" t="s">
        <v>0</v>
      </c>
      <c r="E41" s="8">
        <v>3</v>
      </c>
      <c r="F41" s="14">
        <v>15</v>
      </c>
      <c r="G41" s="19">
        <f t="shared" si="2"/>
        <v>45</v>
      </c>
      <c r="H41" s="113"/>
      <c r="I41" s="95"/>
      <c r="J41" s="98"/>
      <c r="K41" s="52">
        <f t="shared" si="1"/>
        <v>0</v>
      </c>
    </row>
    <row r="42" spans="1:11" s="36" customFormat="1" ht="25.5">
      <c r="A42" s="42">
        <v>34</v>
      </c>
      <c r="B42" s="8" t="s">
        <v>68</v>
      </c>
      <c r="C42" s="13" t="s">
        <v>72</v>
      </c>
      <c r="D42" s="5" t="s">
        <v>0</v>
      </c>
      <c r="E42" s="8">
        <v>2</v>
      </c>
      <c r="F42" s="14">
        <v>50</v>
      </c>
      <c r="G42" s="19">
        <f t="shared" si="2"/>
        <v>100</v>
      </c>
      <c r="H42" s="113"/>
      <c r="I42" s="95"/>
      <c r="J42" s="98"/>
      <c r="K42" s="52">
        <f t="shared" si="1"/>
        <v>0</v>
      </c>
    </row>
    <row r="43" spans="1:11" s="36" customFormat="1" ht="15">
      <c r="A43" s="42">
        <v>35</v>
      </c>
      <c r="B43" s="8" t="s">
        <v>73</v>
      </c>
      <c r="C43" s="13" t="s">
        <v>74</v>
      </c>
      <c r="D43" s="8" t="s">
        <v>7</v>
      </c>
      <c r="E43" s="8">
        <v>2</v>
      </c>
      <c r="F43" s="14">
        <v>20</v>
      </c>
      <c r="G43" s="19">
        <f t="shared" si="2"/>
        <v>40</v>
      </c>
      <c r="H43" s="113"/>
      <c r="I43" s="95"/>
      <c r="J43" s="98"/>
      <c r="K43" s="52">
        <f t="shared" si="1"/>
        <v>0</v>
      </c>
    </row>
    <row r="44" spans="1:11" s="37" customFormat="1" ht="15">
      <c r="A44" s="42">
        <v>36</v>
      </c>
      <c r="B44" s="8" t="s">
        <v>75</v>
      </c>
      <c r="C44" s="13" t="s">
        <v>76</v>
      </c>
      <c r="D44" s="5" t="s">
        <v>77</v>
      </c>
      <c r="E44" s="8">
        <v>2</v>
      </c>
      <c r="F44" s="14">
        <v>20</v>
      </c>
      <c r="G44" s="19">
        <f t="shared" si="2"/>
        <v>40</v>
      </c>
      <c r="H44" s="113"/>
      <c r="I44" s="101"/>
      <c r="J44" s="98"/>
      <c r="K44" s="52">
        <f t="shared" si="1"/>
        <v>0</v>
      </c>
    </row>
    <row r="45" spans="1:11" s="37" customFormat="1" ht="15">
      <c r="A45" s="42">
        <v>37</v>
      </c>
      <c r="B45" s="12" t="s">
        <v>78</v>
      </c>
      <c r="C45" s="29" t="s">
        <v>79</v>
      </c>
      <c r="D45" s="60" t="s">
        <v>0</v>
      </c>
      <c r="E45" s="12">
        <v>2</v>
      </c>
      <c r="F45" s="14">
        <v>10</v>
      </c>
      <c r="G45" s="19">
        <f t="shared" si="2"/>
        <v>20</v>
      </c>
      <c r="H45" s="113"/>
      <c r="I45" s="95"/>
      <c r="J45" s="98"/>
      <c r="K45" s="52">
        <f t="shared" si="1"/>
        <v>0</v>
      </c>
    </row>
    <row r="46" spans="1:11" s="37" customFormat="1" ht="25.5">
      <c r="A46" s="42">
        <v>38</v>
      </c>
      <c r="B46" s="8" t="s">
        <v>80</v>
      </c>
      <c r="C46" s="13" t="s">
        <v>81</v>
      </c>
      <c r="D46" s="5" t="s">
        <v>7</v>
      </c>
      <c r="E46" s="8">
        <v>10</v>
      </c>
      <c r="F46" s="14">
        <v>50</v>
      </c>
      <c r="G46" s="19">
        <f t="shared" si="2"/>
        <v>500</v>
      </c>
      <c r="H46" s="113"/>
      <c r="I46" s="95"/>
      <c r="J46" s="98"/>
      <c r="K46" s="52">
        <f t="shared" si="1"/>
        <v>0</v>
      </c>
    </row>
    <row r="47" spans="1:11" s="37" customFormat="1" ht="15">
      <c r="A47" s="42">
        <v>39</v>
      </c>
      <c r="B47" s="8" t="s">
        <v>82</v>
      </c>
      <c r="C47" s="13" t="s">
        <v>83</v>
      </c>
      <c r="D47" s="8" t="s">
        <v>0</v>
      </c>
      <c r="E47" s="8">
        <v>4</v>
      </c>
      <c r="F47" s="14">
        <v>8</v>
      </c>
      <c r="G47" s="19">
        <f t="shared" si="2"/>
        <v>32</v>
      </c>
      <c r="H47" s="113"/>
      <c r="I47" s="95"/>
      <c r="J47" s="98"/>
      <c r="K47" s="52">
        <f t="shared" si="1"/>
        <v>0</v>
      </c>
    </row>
    <row r="48" spans="1:11" s="37" customFormat="1" ht="15">
      <c r="A48" s="42">
        <v>40</v>
      </c>
      <c r="B48" s="8" t="s">
        <v>82</v>
      </c>
      <c r="C48" s="13" t="s">
        <v>84</v>
      </c>
      <c r="D48" s="8" t="s">
        <v>0</v>
      </c>
      <c r="E48" s="8">
        <v>4</v>
      </c>
      <c r="F48" s="14">
        <v>7</v>
      </c>
      <c r="G48" s="19">
        <f t="shared" si="2"/>
        <v>28</v>
      </c>
      <c r="H48" s="113"/>
      <c r="I48" s="95"/>
      <c r="J48" s="98"/>
      <c r="K48" s="52">
        <f t="shared" si="1"/>
        <v>0</v>
      </c>
    </row>
    <row r="49" spans="1:11" s="37" customFormat="1" ht="25.5">
      <c r="A49" s="42">
        <v>41</v>
      </c>
      <c r="B49" s="8" t="s">
        <v>85</v>
      </c>
      <c r="C49" s="13" t="s">
        <v>86</v>
      </c>
      <c r="D49" s="5" t="s">
        <v>7</v>
      </c>
      <c r="E49" s="8">
        <v>5</v>
      </c>
      <c r="F49" s="14">
        <v>15</v>
      </c>
      <c r="G49" s="19">
        <f t="shared" si="2"/>
        <v>75</v>
      </c>
      <c r="H49" s="113"/>
      <c r="I49" s="95"/>
      <c r="J49" s="98"/>
      <c r="K49" s="52">
        <f t="shared" si="1"/>
        <v>0</v>
      </c>
    </row>
    <row r="50" spans="1:11" s="37" customFormat="1" ht="25.5">
      <c r="A50" s="42">
        <v>42</v>
      </c>
      <c r="B50" s="5" t="s">
        <v>64</v>
      </c>
      <c r="C50" s="63" t="s">
        <v>144</v>
      </c>
      <c r="D50" s="5" t="s">
        <v>7</v>
      </c>
      <c r="E50" s="8">
        <v>5</v>
      </c>
      <c r="F50" s="14">
        <v>70</v>
      </c>
      <c r="G50" s="19">
        <f t="shared" si="2"/>
        <v>350</v>
      </c>
      <c r="H50" s="113"/>
      <c r="I50" s="95"/>
      <c r="J50" s="98"/>
      <c r="K50" s="52">
        <f t="shared" si="1"/>
        <v>0</v>
      </c>
    </row>
    <row r="51" spans="1:11" s="37" customFormat="1" ht="25.5">
      <c r="A51" s="42">
        <v>43</v>
      </c>
      <c r="B51" s="5" t="s">
        <v>87</v>
      </c>
      <c r="C51" s="63" t="s">
        <v>88</v>
      </c>
      <c r="D51" s="8" t="s">
        <v>0</v>
      </c>
      <c r="E51" s="8">
        <v>4</v>
      </c>
      <c r="F51" s="14">
        <v>20</v>
      </c>
      <c r="G51" s="19">
        <f t="shared" si="2"/>
        <v>80</v>
      </c>
      <c r="H51" s="113"/>
      <c r="I51" s="95"/>
      <c r="J51" s="98"/>
      <c r="K51" s="52">
        <f t="shared" si="1"/>
        <v>0</v>
      </c>
    </row>
    <row r="52" spans="1:11" s="37" customFormat="1" ht="38.25">
      <c r="A52" s="42">
        <v>44</v>
      </c>
      <c r="B52" s="8" t="s">
        <v>45</v>
      </c>
      <c r="C52" s="13" t="s">
        <v>89</v>
      </c>
      <c r="D52" s="8" t="s">
        <v>7</v>
      </c>
      <c r="E52" s="8">
        <v>4</v>
      </c>
      <c r="F52" s="14">
        <v>364</v>
      </c>
      <c r="G52" s="19">
        <f t="shared" si="2"/>
        <v>1456</v>
      </c>
      <c r="H52" s="113"/>
      <c r="I52" s="95"/>
      <c r="J52" s="98"/>
      <c r="K52" s="52">
        <f t="shared" si="1"/>
        <v>0</v>
      </c>
    </row>
    <row r="53" spans="1:11" s="37" customFormat="1" ht="63.75">
      <c r="A53" s="42">
        <v>45</v>
      </c>
      <c r="B53" s="8" t="s">
        <v>11</v>
      </c>
      <c r="C53" s="13" t="s">
        <v>90</v>
      </c>
      <c r="D53" s="5" t="s">
        <v>5</v>
      </c>
      <c r="E53" s="5">
        <v>5</v>
      </c>
      <c r="F53" s="14">
        <v>50</v>
      </c>
      <c r="G53" s="19">
        <f t="shared" si="2"/>
        <v>250</v>
      </c>
      <c r="H53" s="113"/>
      <c r="I53" s="95"/>
      <c r="J53" s="98"/>
      <c r="K53" s="52">
        <f t="shared" si="1"/>
        <v>0</v>
      </c>
    </row>
    <row r="54" spans="1:11" s="37" customFormat="1" ht="25.5">
      <c r="A54" s="42">
        <v>46</v>
      </c>
      <c r="B54" s="8" t="s">
        <v>91</v>
      </c>
      <c r="C54" s="64" t="s">
        <v>92</v>
      </c>
      <c r="D54" s="8" t="s">
        <v>7</v>
      </c>
      <c r="E54" s="8">
        <v>5</v>
      </c>
      <c r="F54" s="14">
        <v>13</v>
      </c>
      <c r="G54" s="19">
        <f t="shared" si="2"/>
        <v>65</v>
      </c>
      <c r="H54" s="113"/>
      <c r="I54" s="95"/>
      <c r="J54" s="98"/>
      <c r="K54" s="52">
        <f t="shared" si="1"/>
        <v>0</v>
      </c>
    </row>
    <row r="55" spans="1:11" s="37" customFormat="1" ht="25.5">
      <c r="A55" s="42">
        <v>47</v>
      </c>
      <c r="B55" s="8" t="s">
        <v>9</v>
      </c>
      <c r="C55" s="13" t="s">
        <v>93</v>
      </c>
      <c r="D55" s="5" t="s">
        <v>0</v>
      </c>
      <c r="E55" s="8">
        <v>15</v>
      </c>
      <c r="F55" s="14">
        <v>20</v>
      </c>
      <c r="G55" s="19">
        <f t="shared" si="2"/>
        <v>300</v>
      </c>
      <c r="H55" s="113"/>
      <c r="I55" s="95"/>
      <c r="J55" s="98"/>
      <c r="K55" s="52">
        <f t="shared" si="1"/>
        <v>0</v>
      </c>
    </row>
    <row r="56" spans="1:11" s="37" customFormat="1" ht="25.5">
      <c r="A56" s="42">
        <v>48</v>
      </c>
      <c r="B56" s="12" t="s">
        <v>94</v>
      </c>
      <c r="C56" s="29" t="s">
        <v>95</v>
      </c>
      <c r="D56" s="60" t="s">
        <v>0</v>
      </c>
      <c r="E56" s="12">
        <v>3</v>
      </c>
      <c r="F56" s="14">
        <v>9</v>
      </c>
      <c r="G56" s="19">
        <f t="shared" si="2"/>
        <v>27</v>
      </c>
      <c r="H56" s="113"/>
      <c r="I56" s="95"/>
      <c r="J56" s="98"/>
      <c r="K56" s="52">
        <f t="shared" si="1"/>
        <v>0</v>
      </c>
    </row>
    <row r="57" spans="1:11" s="37" customFormat="1" ht="15">
      <c r="A57" s="42">
        <v>49</v>
      </c>
      <c r="B57" s="5" t="s">
        <v>64</v>
      </c>
      <c r="C57" s="63" t="s">
        <v>96</v>
      </c>
      <c r="D57" s="5" t="s">
        <v>7</v>
      </c>
      <c r="E57" s="8">
        <v>3</v>
      </c>
      <c r="F57" s="14">
        <v>58.14</v>
      </c>
      <c r="G57" s="19">
        <f t="shared" si="2"/>
        <v>174.42000000000002</v>
      </c>
      <c r="H57" s="113"/>
      <c r="I57" s="95"/>
      <c r="J57" s="98"/>
      <c r="K57" s="52">
        <f t="shared" si="1"/>
        <v>0</v>
      </c>
    </row>
    <row r="58" spans="1:11" s="37" customFormat="1" ht="15">
      <c r="A58" s="42">
        <v>50</v>
      </c>
      <c r="B58" s="5" t="s">
        <v>64</v>
      </c>
      <c r="C58" s="63" t="s">
        <v>97</v>
      </c>
      <c r="D58" s="5" t="s">
        <v>7</v>
      </c>
      <c r="E58" s="8">
        <v>3</v>
      </c>
      <c r="F58" s="14">
        <v>58.14</v>
      </c>
      <c r="G58" s="19">
        <f t="shared" si="2"/>
        <v>174.42000000000002</v>
      </c>
      <c r="H58" s="113"/>
      <c r="I58" s="95"/>
      <c r="J58" s="98"/>
      <c r="K58" s="52">
        <f t="shared" si="1"/>
        <v>0</v>
      </c>
    </row>
    <row r="59" spans="1:11" s="37" customFormat="1" ht="15">
      <c r="A59" s="42">
        <v>51</v>
      </c>
      <c r="B59" s="5" t="s">
        <v>64</v>
      </c>
      <c r="C59" s="63" t="s">
        <v>98</v>
      </c>
      <c r="D59" s="5" t="s">
        <v>7</v>
      </c>
      <c r="E59" s="8">
        <v>3</v>
      </c>
      <c r="F59" s="14">
        <v>58.14</v>
      </c>
      <c r="G59" s="19">
        <f t="shared" si="2"/>
        <v>174.42000000000002</v>
      </c>
      <c r="H59" s="113"/>
      <c r="I59" s="95"/>
      <c r="J59" s="98"/>
      <c r="K59" s="52">
        <f t="shared" si="1"/>
        <v>0</v>
      </c>
    </row>
    <row r="60" spans="1:11" s="37" customFormat="1" ht="38.25">
      <c r="A60" s="42">
        <v>52</v>
      </c>
      <c r="B60" s="8" t="s">
        <v>45</v>
      </c>
      <c r="C60" s="13" t="s">
        <v>63</v>
      </c>
      <c r="D60" s="5" t="s">
        <v>7</v>
      </c>
      <c r="E60" s="8">
        <v>3</v>
      </c>
      <c r="F60" s="14">
        <v>450</v>
      </c>
      <c r="G60" s="19">
        <f t="shared" si="2"/>
        <v>1350</v>
      </c>
      <c r="H60" s="113"/>
      <c r="I60" s="95"/>
      <c r="J60" s="98"/>
      <c r="K60" s="52">
        <f t="shared" si="1"/>
        <v>0</v>
      </c>
    </row>
    <row r="61" spans="1:11" s="37" customFormat="1" ht="38.25">
      <c r="A61" s="42">
        <v>53</v>
      </c>
      <c r="B61" s="8" t="s">
        <v>45</v>
      </c>
      <c r="C61" s="13" t="s">
        <v>99</v>
      </c>
      <c r="D61" s="5" t="s">
        <v>7</v>
      </c>
      <c r="E61" s="8">
        <v>3</v>
      </c>
      <c r="F61" s="14">
        <v>600</v>
      </c>
      <c r="G61" s="19">
        <f t="shared" si="2"/>
        <v>1800</v>
      </c>
      <c r="H61" s="113"/>
      <c r="I61" s="95"/>
      <c r="J61" s="98"/>
      <c r="K61" s="52">
        <f t="shared" si="1"/>
        <v>0</v>
      </c>
    </row>
    <row r="62" spans="1:11" s="37" customFormat="1" ht="25.5">
      <c r="A62" s="42">
        <v>54</v>
      </c>
      <c r="B62" s="8" t="s">
        <v>85</v>
      </c>
      <c r="C62" s="13" t="s">
        <v>100</v>
      </c>
      <c r="D62" s="5" t="s">
        <v>7</v>
      </c>
      <c r="E62" s="5">
        <v>3</v>
      </c>
      <c r="F62" s="14">
        <v>17</v>
      </c>
      <c r="G62" s="19">
        <f t="shared" si="2"/>
        <v>51</v>
      </c>
      <c r="H62" s="113"/>
      <c r="I62" s="95"/>
      <c r="J62" s="98"/>
      <c r="K62" s="52">
        <f t="shared" si="1"/>
        <v>0</v>
      </c>
    </row>
    <row r="63" spans="1:11" s="37" customFormat="1" ht="15">
      <c r="A63" s="42">
        <v>55</v>
      </c>
      <c r="B63" s="8" t="s">
        <v>101</v>
      </c>
      <c r="C63" s="13" t="s">
        <v>102</v>
      </c>
      <c r="D63" s="8" t="s">
        <v>0</v>
      </c>
      <c r="E63" s="8">
        <v>3</v>
      </c>
      <c r="F63" s="14">
        <v>30</v>
      </c>
      <c r="G63" s="19">
        <f t="shared" si="2"/>
        <v>90</v>
      </c>
      <c r="H63" s="113"/>
      <c r="I63" s="95"/>
      <c r="J63" s="98"/>
      <c r="K63" s="52">
        <f t="shared" si="1"/>
        <v>0</v>
      </c>
    </row>
    <row r="64" spans="1:11" s="37" customFormat="1" ht="51">
      <c r="A64" s="42">
        <v>56</v>
      </c>
      <c r="B64" s="12" t="s">
        <v>103</v>
      </c>
      <c r="C64" s="29" t="s">
        <v>104</v>
      </c>
      <c r="D64" s="8" t="s">
        <v>0</v>
      </c>
      <c r="E64" s="8">
        <v>4</v>
      </c>
      <c r="F64" s="14">
        <v>80</v>
      </c>
      <c r="G64" s="19">
        <f t="shared" si="2"/>
        <v>320</v>
      </c>
      <c r="H64" s="113"/>
      <c r="I64" s="95"/>
      <c r="J64" s="98"/>
      <c r="K64" s="52">
        <f t="shared" si="1"/>
        <v>0</v>
      </c>
    </row>
    <row r="65" spans="1:11" s="37" customFormat="1" ht="15">
      <c r="A65" s="42">
        <v>57</v>
      </c>
      <c r="B65" s="8" t="s">
        <v>105</v>
      </c>
      <c r="C65" s="64" t="s">
        <v>106</v>
      </c>
      <c r="D65" s="8" t="s">
        <v>0</v>
      </c>
      <c r="E65" s="8">
        <v>3</v>
      </c>
      <c r="F65" s="14">
        <v>20</v>
      </c>
      <c r="G65" s="19">
        <f t="shared" si="2"/>
        <v>60</v>
      </c>
      <c r="H65" s="113"/>
      <c r="I65" s="95"/>
      <c r="J65" s="98"/>
      <c r="K65" s="52">
        <f t="shared" si="1"/>
        <v>0</v>
      </c>
    </row>
    <row r="66" spans="1:11" s="37" customFormat="1" ht="25.5">
      <c r="A66" s="42">
        <v>58</v>
      </c>
      <c r="B66" s="5" t="s">
        <v>107</v>
      </c>
      <c r="C66" s="13" t="s">
        <v>145</v>
      </c>
      <c r="D66" s="5" t="s">
        <v>0</v>
      </c>
      <c r="E66" s="8">
        <v>100</v>
      </c>
      <c r="F66" s="14">
        <v>0.5</v>
      </c>
      <c r="G66" s="19">
        <f t="shared" si="2"/>
        <v>50</v>
      </c>
      <c r="H66" s="113"/>
      <c r="I66" s="95"/>
      <c r="J66" s="98"/>
      <c r="K66" s="52">
        <f t="shared" si="1"/>
        <v>0</v>
      </c>
    </row>
    <row r="67" spans="1:11" s="37" customFormat="1" ht="25.5">
      <c r="A67" s="42">
        <v>59</v>
      </c>
      <c r="B67" s="5" t="s">
        <v>108</v>
      </c>
      <c r="C67" s="65" t="s">
        <v>109</v>
      </c>
      <c r="D67" s="8" t="s">
        <v>7</v>
      </c>
      <c r="E67" s="8">
        <v>2</v>
      </c>
      <c r="F67" s="14">
        <v>25</v>
      </c>
      <c r="G67" s="19">
        <f t="shared" si="2"/>
        <v>50</v>
      </c>
      <c r="H67" s="113"/>
      <c r="I67" s="95"/>
      <c r="J67" s="98"/>
      <c r="K67" s="52">
        <f t="shared" si="1"/>
        <v>0</v>
      </c>
    </row>
    <row r="68" spans="1:11" s="37" customFormat="1" ht="51">
      <c r="A68" s="42">
        <v>60</v>
      </c>
      <c r="B68" s="12" t="s">
        <v>103</v>
      </c>
      <c r="C68" s="29" t="s">
        <v>110</v>
      </c>
      <c r="D68" s="8" t="s">
        <v>0</v>
      </c>
      <c r="E68" s="8">
        <v>3</v>
      </c>
      <c r="F68" s="14">
        <v>80</v>
      </c>
      <c r="G68" s="19">
        <f t="shared" si="2"/>
        <v>240</v>
      </c>
      <c r="H68" s="113"/>
      <c r="I68" s="95"/>
      <c r="J68" s="98"/>
      <c r="K68" s="52">
        <f t="shared" si="1"/>
        <v>0</v>
      </c>
    </row>
    <row r="69" spans="1:11" s="37" customFormat="1" ht="38.25">
      <c r="A69" s="42">
        <v>61</v>
      </c>
      <c r="B69" s="8" t="s">
        <v>103</v>
      </c>
      <c r="C69" s="13" t="s">
        <v>111</v>
      </c>
      <c r="D69" s="8" t="s">
        <v>0</v>
      </c>
      <c r="E69" s="8">
        <v>6</v>
      </c>
      <c r="F69" s="14">
        <v>30</v>
      </c>
      <c r="G69" s="19">
        <f t="shared" si="2"/>
        <v>180</v>
      </c>
      <c r="H69" s="113"/>
      <c r="I69" s="95"/>
      <c r="J69" s="98"/>
      <c r="K69" s="52">
        <f t="shared" si="1"/>
        <v>0</v>
      </c>
    </row>
    <row r="70" spans="1:11" s="37" customFormat="1" ht="15">
      <c r="A70" s="42">
        <v>62</v>
      </c>
      <c r="B70" s="8" t="s">
        <v>112</v>
      </c>
      <c r="C70" s="13" t="s">
        <v>113</v>
      </c>
      <c r="D70" s="8" t="s">
        <v>0</v>
      </c>
      <c r="E70" s="8">
        <v>2</v>
      </c>
      <c r="F70" s="14">
        <v>20</v>
      </c>
      <c r="G70" s="19">
        <f t="shared" si="2"/>
        <v>40</v>
      </c>
      <c r="H70" s="113"/>
      <c r="I70" s="95"/>
      <c r="J70" s="98"/>
      <c r="K70" s="52">
        <f t="shared" si="1"/>
        <v>0</v>
      </c>
    </row>
    <row r="71" spans="1:11" s="37" customFormat="1" ht="15">
      <c r="A71" s="42">
        <v>63</v>
      </c>
      <c r="B71" s="12" t="s">
        <v>114</v>
      </c>
      <c r="C71" s="29" t="s">
        <v>115</v>
      </c>
      <c r="D71" s="60" t="s">
        <v>0</v>
      </c>
      <c r="E71" s="12">
        <v>4</v>
      </c>
      <c r="F71" s="14">
        <v>50</v>
      </c>
      <c r="G71" s="19">
        <f t="shared" si="2"/>
        <v>200</v>
      </c>
      <c r="H71" s="113"/>
      <c r="I71" s="95"/>
      <c r="J71" s="98"/>
      <c r="K71" s="52">
        <f t="shared" si="1"/>
        <v>0</v>
      </c>
    </row>
    <row r="72" spans="1:11" s="37" customFormat="1" ht="76.5">
      <c r="A72" s="42">
        <v>64</v>
      </c>
      <c r="B72" s="5" t="s">
        <v>8</v>
      </c>
      <c r="C72" s="63" t="s">
        <v>116</v>
      </c>
      <c r="D72" s="5" t="s">
        <v>0</v>
      </c>
      <c r="E72" s="8">
        <v>2</v>
      </c>
      <c r="F72" s="14">
        <v>120</v>
      </c>
      <c r="G72" s="19">
        <f t="shared" si="2"/>
        <v>240</v>
      </c>
      <c r="H72" s="113"/>
      <c r="I72" s="95"/>
      <c r="J72" s="98"/>
      <c r="K72" s="52">
        <f t="shared" si="1"/>
        <v>0</v>
      </c>
    </row>
    <row r="73" spans="1:11" s="37" customFormat="1" ht="15">
      <c r="A73" s="42">
        <v>65</v>
      </c>
      <c r="B73" s="8" t="s">
        <v>82</v>
      </c>
      <c r="C73" s="13" t="s">
        <v>117</v>
      </c>
      <c r="D73" s="8" t="s">
        <v>0</v>
      </c>
      <c r="E73" s="8">
        <v>4</v>
      </c>
      <c r="F73" s="14">
        <v>7.34</v>
      </c>
      <c r="G73" s="19">
        <f t="shared" si="2"/>
        <v>29.36</v>
      </c>
      <c r="H73" s="113"/>
      <c r="I73" s="95"/>
      <c r="J73" s="98"/>
      <c r="K73" s="52">
        <f t="shared" si="1"/>
        <v>0</v>
      </c>
    </row>
    <row r="74" spans="1:11" s="37" customFormat="1" ht="15">
      <c r="A74" s="42">
        <v>66</v>
      </c>
      <c r="B74" s="8" t="s">
        <v>82</v>
      </c>
      <c r="C74" s="13" t="s">
        <v>118</v>
      </c>
      <c r="D74" s="8" t="s">
        <v>0</v>
      </c>
      <c r="E74" s="8">
        <v>5</v>
      </c>
      <c r="F74" s="14">
        <v>5.9</v>
      </c>
      <c r="G74" s="19">
        <f t="shared" si="2"/>
        <v>29.5</v>
      </c>
      <c r="H74" s="113"/>
      <c r="I74" s="95"/>
      <c r="J74" s="98"/>
      <c r="K74" s="52">
        <f t="shared" si="1"/>
        <v>0</v>
      </c>
    </row>
    <row r="75" spans="1:11" s="37" customFormat="1" ht="38.25">
      <c r="A75" s="42">
        <v>67</v>
      </c>
      <c r="B75" s="8" t="s">
        <v>119</v>
      </c>
      <c r="C75" s="13" t="s">
        <v>120</v>
      </c>
      <c r="D75" s="8" t="s">
        <v>0</v>
      </c>
      <c r="E75" s="8">
        <v>125</v>
      </c>
      <c r="F75" s="14">
        <v>44</v>
      </c>
      <c r="G75" s="19">
        <f t="shared" si="2"/>
        <v>5500</v>
      </c>
      <c r="H75" s="113"/>
      <c r="I75" s="95"/>
      <c r="J75" s="98"/>
      <c r="K75" s="52">
        <f t="shared" si="1"/>
        <v>0</v>
      </c>
    </row>
    <row r="76" spans="1:11" s="37" customFormat="1" ht="15">
      <c r="A76" s="42">
        <v>68</v>
      </c>
      <c r="B76" s="8" t="s">
        <v>82</v>
      </c>
      <c r="C76" s="13" t="s">
        <v>146</v>
      </c>
      <c r="D76" s="8" t="s">
        <v>0</v>
      </c>
      <c r="E76" s="8">
        <v>3</v>
      </c>
      <c r="F76" s="14">
        <v>6</v>
      </c>
      <c r="G76" s="19">
        <f t="shared" si="2"/>
        <v>18</v>
      </c>
      <c r="H76" s="113"/>
      <c r="I76" s="95"/>
      <c r="J76" s="98"/>
      <c r="K76" s="52">
        <f t="shared" si="1"/>
        <v>0</v>
      </c>
    </row>
    <row r="77" spans="1:11" s="37" customFormat="1" ht="25.5">
      <c r="A77" s="42">
        <v>69</v>
      </c>
      <c r="B77" s="8" t="s">
        <v>121</v>
      </c>
      <c r="C77" s="13" t="s">
        <v>122</v>
      </c>
      <c r="D77" s="8" t="s">
        <v>7</v>
      </c>
      <c r="E77" s="8">
        <v>2</v>
      </c>
      <c r="F77" s="14">
        <v>70</v>
      </c>
      <c r="G77" s="19">
        <f t="shared" si="2"/>
        <v>140</v>
      </c>
      <c r="H77" s="113"/>
      <c r="I77" s="95"/>
      <c r="J77" s="98"/>
      <c r="K77" s="52">
        <f t="shared" si="1"/>
        <v>0</v>
      </c>
    </row>
    <row r="78" spans="1:11" s="37" customFormat="1" ht="15">
      <c r="A78" s="42">
        <v>70</v>
      </c>
      <c r="B78" s="8" t="s">
        <v>121</v>
      </c>
      <c r="C78" s="13" t="s">
        <v>123</v>
      </c>
      <c r="D78" s="8" t="s">
        <v>7</v>
      </c>
      <c r="E78" s="8">
        <v>2</v>
      </c>
      <c r="F78" s="14">
        <v>70</v>
      </c>
      <c r="G78" s="19">
        <f t="shared" si="2"/>
        <v>140</v>
      </c>
      <c r="H78" s="114"/>
      <c r="I78" s="95"/>
      <c r="J78" s="98"/>
      <c r="K78" s="52">
        <f t="shared" si="1"/>
        <v>0</v>
      </c>
    </row>
    <row r="79" spans="1:11" s="37" customFormat="1" ht="15.75" thickBot="1">
      <c r="A79" s="45"/>
      <c r="B79" s="15" t="s">
        <v>12</v>
      </c>
      <c r="C79" s="26"/>
      <c r="D79" s="26"/>
      <c r="E79" s="27"/>
      <c r="F79" s="28"/>
      <c r="G79" s="16">
        <f>SUM(G27:G78)</f>
        <v>18050</v>
      </c>
      <c r="H79" s="18"/>
      <c r="I79" s="17"/>
      <c r="J79" s="16"/>
      <c r="K79" s="55">
        <f>SUM(K27:K78)</f>
        <v>0</v>
      </c>
    </row>
    <row r="80" spans="1:11" s="37" customFormat="1" ht="60.75" thickTop="1">
      <c r="A80" s="105">
        <v>71</v>
      </c>
      <c r="B80" s="73" t="s">
        <v>124</v>
      </c>
      <c r="C80" s="94" t="s">
        <v>125</v>
      </c>
      <c r="D80" s="73" t="s">
        <v>126</v>
      </c>
      <c r="E80" s="73">
        <v>8</v>
      </c>
      <c r="F80" s="74">
        <v>379</v>
      </c>
      <c r="G80" s="74">
        <f>F80*E80</f>
        <v>3032</v>
      </c>
      <c r="H80" s="61" t="s">
        <v>134</v>
      </c>
      <c r="I80" s="99"/>
      <c r="J80" s="100"/>
      <c r="K80" s="76">
        <f t="shared" si="1"/>
        <v>0</v>
      </c>
    </row>
    <row r="81" spans="1:11" s="37" customFormat="1" ht="15.75" thickBot="1">
      <c r="A81" s="45"/>
      <c r="B81" s="15" t="s">
        <v>12</v>
      </c>
      <c r="C81" s="33"/>
      <c r="D81" s="84"/>
      <c r="E81" s="85"/>
      <c r="F81" s="16"/>
      <c r="G81" s="16">
        <f>SUM(G80)</f>
        <v>3032</v>
      </c>
      <c r="H81" s="90"/>
      <c r="I81" s="91"/>
      <c r="J81" s="92"/>
      <c r="K81" s="93">
        <f aca="true" t="shared" si="3" ref="K81:K86">SUM(J81*E81)</f>
        <v>0</v>
      </c>
    </row>
    <row r="82" spans="1:11" s="37" customFormat="1" ht="26.25" thickTop="1">
      <c r="A82" s="41">
        <v>72</v>
      </c>
      <c r="B82" s="60" t="s">
        <v>127</v>
      </c>
      <c r="C82" s="86" t="s">
        <v>128</v>
      </c>
      <c r="D82" s="60" t="s">
        <v>0</v>
      </c>
      <c r="E82" s="60">
        <v>5</v>
      </c>
      <c r="F82" s="67">
        <v>440</v>
      </c>
      <c r="G82" s="67">
        <f>F82*E82</f>
        <v>2200</v>
      </c>
      <c r="H82" s="112" t="s">
        <v>135</v>
      </c>
      <c r="I82" s="101"/>
      <c r="J82" s="102"/>
      <c r="K82" s="69">
        <f t="shared" si="3"/>
        <v>0</v>
      </c>
    </row>
    <row r="83" spans="1:11" s="37" customFormat="1" ht="15">
      <c r="A83" s="41">
        <v>73</v>
      </c>
      <c r="B83" s="60" t="s">
        <v>129</v>
      </c>
      <c r="C83" s="86" t="s">
        <v>130</v>
      </c>
      <c r="D83" s="60" t="s">
        <v>0</v>
      </c>
      <c r="E83" s="60">
        <v>5</v>
      </c>
      <c r="F83" s="67">
        <v>247</v>
      </c>
      <c r="G83" s="67">
        <f>F83*E83</f>
        <v>1235</v>
      </c>
      <c r="H83" s="115"/>
      <c r="I83" s="95"/>
      <c r="J83" s="98"/>
      <c r="K83" s="52">
        <f t="shared" si="3"/>
        <v>0</v>
      </c>
    </row>
    <row r="84" spans="1:11" s="37" customFormat="1" ht="25.5">
      <c r="A84" s="41">
        <v>74</v>
      </c>
      <c r="B84" s="60" t="s">
        <v>127</v>
      </c>
      <c r="C84" s="86" t="s">
        <v>131</v>
      </c>
      <c r="D84" s="60" t="s">
        <v>0</v>
      </c>
      <c r="E84" s="60">
        <v>9</v>
      </c>
      <c r="F84" s="67">
        <v>330</v>
      </c>
      <c r="G84" s="67">
        <f>F84*E84</f>
        <v>2970</v>
      </c>
      <c r="H84" s="116"/>
      <c r="I84" s="95"/>
      <c r="J84" s="98"/>
      <c r="K84" s="52">
        <f t="shared" si="3"/>
        <v>0</v>
      </c>
    </row>
    <row r="85" spans="1:11" s="37" customFormat="1" ht="15.75" thickBot="1">
      <c r="A85" s="45"/>
      <c r="B85" s="15" t="s">
        <v>12</v>
      </c>
      <c r="C85" s="33"/>
      <c r="D85" s="84"/>
      <c r="E85" s="85"/>
      <c r="F85" s="16"/>
      <c r="G85" s="16">
        <f>SUM(G82:G84)</f>
        <v>6405</v>
      </c>
      <c r="H85" s="90"/>
      <c r="I85" s="87"/>
      <c r="J85" s="88"/>
      <c r="K85" s="55">
        <f>SUM(K82:K84)</f>
        <v>0</v>
      </c>
    </row>
    <row r="86" spans="1:11" s="37" customFormat="1" ht="60.75" thickTop="1">
      <c r="A86" s="41">
        <v>75</v>
      </c>
      <c r="B86" s="60" t="s">
        <v>129</v>
      </c>
      <c r="C86" s="86" t="s">
        <v>132</v>
      </c>
      <c r="D86" s="60" t="s">
        <v>0</v>
      </c>
      <c r="E86" s="60">
        <v>7</v>
      </c>
      <c r="F86" s="67">
        <v>248</v>
      </c>
      <c r="G86" s="67">
        <f>F86*E86</f>
        <v>1736</v>
      </c>
      <c r="H86" s="61" t="s">
        <v>136</v>
      </c>
      <c r="I86" s="101"/>
      <c r="J86" s="102"/>
      <c r="K86" s="69">
        <f t="shared" si="3"/>
        <v>0</v>
      </c>
    </row>
    <row r="87" spans="1:11" s="37" customFormat="1" ht="15.75" thickBot="1">
      <c r="A87" s="45"/>
      <c r="B87" s="15" t="s">
        <v>12</v>
      </c>
      <c r="C87" s="33"/>
      <c r="D87" s="84"/>
      <c r="E87" s="85"/>
      <c r="F87" s="16"/>
      <c r="G87" s="16">
        <f>SUM(G86)</f>
        <v>1736</v>
      </c>
      <c r="H87" s="89"/>
      <c r="I87" s="87"/>
      <c r="J87" s="88"/>
      <c r="K87" s="55">
        <f>SUM(K86)</f>
        <v>0</v>
      </c>
    </row>
    <row r="88" spans="1:11" ht="16.5" thickBot="1" thickTop="1">
      <c r="A88" s="109" t="s">
        <v>23</v>
      </c>
      <c r="B88" s="110"/>
      <c r="C88" s="111"/>
      <c r="D88" s="47"/>
      <c r="E88" s="47"/>
      <c r="F88" s="48"/>
      <c r="G88" s="49">
        <f>SUM(G22+G24+G26+G79+G81+G85+G87)</f>
        <v>34068</v>
      </c>
      <c r="H88" s="46"/>
      <c r="I88" s="46"/>
      <c r="J88" s="46"/>
      <c r="K88" s="56">
        <f>SUM(K22+K24+K26+K79+K81+K85+K87)</f>
        <v>0</v>
      </c>
    </row>
    <row r="89" spans="1:11" s="37" customFormat="1" ht="15.75" thickBot="1">
      <c r="A89" s="109" t="s">
        <v>24</v>
      </c>
      <c r="B89" s="110"/>
      <c r="C89" s="111"/>
      <c r="D89" s="47"/>
      <c r="E89" s="47"/>
      <c r="F89" s="48"/>
      <c r="G89" s="49">
        <f>SUM(G88*1.21)</f>
        <v>41222.28</v>
      </c>
      <c r="H89" s="46"/>
      <c r="I89" s="46"/>
      <c r="J89" s="46"/>
      <c r="K89" s="56">
        <f>SUM(K88*1.21)</f>
        <v>0</v>
      </c>
    </row>
    <row r="90" spans="1:11" s="36" customFormat="1" ht="15">
      <c r="A90" s="37"/>
      <c r="B90" s="22"/>
      <c r="C90" s="11"/>
      <c r="D90" s="2"/>
      <c r="E90" s="2"/>
      <c r="F90" s="21"/>
      <c r="G90" s="21"/>
      <c r="H90" s="10"/>
      <c r="I90" s="2"/>
      <c r="J90" s="2"/>
      <c r="K90" s="2"/>
    </row>
    <row r="91" spans="1:11" s="36" customFormat="1" ht="15">
      <c r="A91" s="2"/>
      <c r="B91" s="2"/>
      <c r="H91" s="23"/>
      <c r="K91" s="37"/>
    </row>
    <row r="92" spans="1:11" s="36" customFormat="1" ht="15">
      <c r="A92" s="2"/>
      <c r="B92" s="2"/>
      <c r="C92" s="11"/>
      <c r="D92" s="2"/>
      <c r="E92" s="2"/>
      <c r="F92" s="2"/>
      <c r="G92" s="2"/>
      <c r="H92" s="10"/>
      <c r="I92" s="2"/>
      <c r="J92" s="2"/>
      <c r="K92" s="2"/>
    </row>
    <row r="93" spans="1:11" s="36" customFormat="1" ht="15">
      <c r="A93" s="2"/>
      <c r="B93" s="2"/>
      <c r="C93" s="11"/>
      <c r="D93" s="2"/>
      <c r="E93" s="2"/>
      <c r="F93" s="2"/>
      <c r="G93" s="2"/>
      <c r="H93" s="10"/>
      <c r="I93" s="2"/>
      <c r="J93" s="2"/>
      <c r="K93" s="2"/>
    </row>
    <row r="94" spans="1:11" s="37" customFormat="1" ht="15">
      <c r="A94" s="2"/>
      <c r="B94" s="2"/>
      <c r="C94" s="11"/>
      <c r="D94" s="2"/>
      <c r="E94" s="2"/>
      <c r="F94" s="2"/>
      <c r="G94" s="2"/>
      <c r="H94" s="10"/>
      <c r="I94" s="2"/>
      <c r="J94" s="2"/>
      <c r="K94" s="2"/>
    </row>
    <row r="95" spans="1:11" s="37" customFormat="1" ht="15">
      <c r="A95" s="2"/>
      <c r="B95" s="2"/>
      <c r="C95" s="11"/>
      <c r="D95" s="2"/>
      <c r="E95" s="2"/>
      <c r="F95" s="2"/>
      <c r="G95" s="2"/>
      <c r="H95" s="10"/>
      <c r="I95" s="2"/>
      <c r="J95" s="2"/>
      <c r="K95" s="2"/>
    </row>
    <row r="96" spans="1:11" s="37" customFormat="1" ht="15">
      <c r="A96" s="2"/>
      <c r="B96" s="2"/>
      <c r="C96" s="11"/>
      <c r="D96" s="2"/>
      <c r="E96" s="2"/>
      <c r="F96" s="2"/>
      <c r="G96" s="2"/>
      <c r="H96" s="10"/>
      <c r="I96" s="2"/>
      <c r="J96" s="2"/>
      <c r="K96" s="2"/>
    </row>
    <row r="97" spans="1:11" s="37" customFormat="1" ht="15">
      <c r="A97" s="2"/>
      <c r="B97" s="2"/>
      <c r="C97" s="11"/>
      <c r="D97" s="2"/>
      <c r="E97" s="2"/>
      <c r="F97" s="2"/>
      <c r="G97" s="2"/>
      <c r="H97" s="10"/>
      <c r="I97" s="2"/>
      <c r="J97" s="2"/>
      <c r="K97" s="2"/>
    </row>
    <row r="98" spans="1:11" s="37" customFormat="1" ht="15">
      <c r="A98" s="2"/>
      <c r="B98" s="2"/>
      <c r="C98" s="11"/>
      <c r="D98" s="2"/>
      <c r="E98" s="2"/>
      <c r="F98" s="2"/>
      <c r="G98" s="2"/>
      <c r="H98" s="10"/>
      <c r="I98" s="2"/>
      <c r="J98" s="2"/>
      <c r="K98" s="2"/>
    </row>
    <row r="99" spans="1:11" s="37" customFormat="1" ht="15">
      <c r="A99" s="2"/>
      <c r="B99" s="2"/>
      <c r="C99" s="11"/>
      <c r="D99" s="2"/>
      <c r="E99" s="2"/>
      <c r="F99" s="2"/>
      <c r="G99" s="2"/>
      <c r="H99" s="10"/>
      <c r="I99" s="2"/>
      <c r="J99" s="2"/>
      <c r="K99" s="2"/>
    </row>
    <row r="100" spans="1:11" s="36" customFormat="1" ht="15">
      <c r="A100" s="2"/>
      <c r="B100" s="2"/>
      <c r="C100" s="11"/>
      <c r="D100" s="24"/>
      <c r="E100" s="24"/>
      <c r="F100" s="24"/>
      <c r="G100" s="24"/>
      <c r="H100" s="24"/>
      <c r="I100" s="24"/>
      <c r="J100" s="25"/>
      <c r="K100" s="2"/>
    </row>
    <row r="101" spans="1:11" s="36" customFormat="1" ht="15">
      <c r="A101" s="2"/>
      <c r="B101" s="2"/>
      <c r="C101" s="11"/>
      <c r="D101" s="108" t="s">
        <v>22</v>
      </c>
      <c r="E101" s="108"/>
      <c r="F101" s="108"/>
      <c r="G101" s="108"/>
      <c r="H101" s="108"/>
      <c r="I101" s="108"/>
      <c r="J101" s="108"/>
      <c r="K101" s="2"/>
    </row>
    <row r="102" spans="2:11" ht="15">
      <c r="B102" s="2"/>
      <c r="C102" s="11"/>
      <c r="G102" s="2"/>
      <c r="H102" s="10"/>
      <c r="I102" s="2"/>
      <c r="J102" s="2"/>
      <c r="K102" s="2"/>
    </row>
  </sheetData>
  <sheetProtection/>
  <mergeCells count="9">
    <mergeCell ref="E3:F3"/>
    <mergeCell ref="H6:H21"/>
    <mergeCell ref="F4:G4"/>
    <mergeCell ref="J4:K4"/>
    <mergeCell ref="D101:J101"/>
    <mergeCell ref="A88:C88"/>
    <mergeCell ref="A89:C89"/>
    <mergeCell ref="H27:H78"/>
    <mergeCell ref="H82:H84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2020-01-28T09:23:12Z</cp:lastPrinted>
  <dcterms:created xsi:type="dcterms:W3CDTF">2018-05-21T11:46:33Z</dcterms:created>
  <dcterms:modified xsi:type="dcterms:W3CDTF">2020-07-14T13:39:59Z</dcterms:modified>
  <cp:category/>
  <cp:version/>
  <cp:contentType/>
  <cp:contentStatus/>
</cp:coreProperties>
</file>