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20\VYHRAZENÝ_DNS_ICT\xx_Dodávka tonerů_04_20\"/>
    </mc:Choice>
  </mc:AlternateContent>
  <xr:revisionPtr revIDLastSave="0" documentId="13_ncr:1_{1A9EEFEF-AA95-4910-9A73-2A461D8F9C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oner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4" l="1"/>
  <c r="J21" i="4"/>
  <c r="J18" i="4"/>
  <c r="J15" i="4"/>
  <c r="J23" i="4"/>
  <c r="J20" i="4"/>
  <c r="J17" i="4"/>
  <c r="J14" i="4"/>
  <c r="J13" i="4"/>
  <c r="J12" i="4"/>
  <c r="J7" i="4"/>
  <c r="J8" i="4"/>
  <c r="J9" i="4"/>
  <c r="J10" i="4"/>
  <c r="J6" i="4"/>
  <c r="J5" i="4"/>
  <c r="H19" i="4" l="1"/>
  <c r="H24" i="4"/>
  <c r="H23" i="4"/>
  <c r="H25" i="4" s="1"/>
  <c r="H21" i="4"/>
  <c r="H20" i="4"/>
  <c r="H22" i="4" s="1"/>
  <c r="J11" i="4"/>
  <c r="J16" i="4"/>
  <c r="J19" i="4"/>
  <c r="H18" i="4"/>
  <c r="H17" i="4"/>
  <c r="H15" i="4"/>
  <c r="H14" i="4"/>
  <c r="H13" i="4"/>
  <c r="H16" i="4" s="1"/>
  <c r="H12" i="4"/>
  <c r="H10" i="4"/>
  <c r="H9" i="4"/>
  <c r="H8" i="4"/>
  <c r="H7" i="4"/>
  <c r="H6" i="4"/>
  <c r="H5" i="4"/>
  <c r="H11" i="4" s="1"/>
  <c r="J25" i="4"/>
  <c r="J22" i="4"/>
  <c r="J26" i="4" l="1"/>
  <c r="J27" i="4" s="1"/>
  <c r="H26" i="4"/>
  <c r="H27" i="4" l="1"/>
</calcChain>
</file>

<file path=xl/sharedStrings.xml><?xml version="1.0" encoding="utf-8"?>
<sst xmlns="http://schemas.openxmlformats.org/spreadsheetml/2006/main" count="58" uniqueCount="40">
  <si>
    <t>ks</t>
  </si>
  <si>
    <t>č.</t>
  </si>
  <si>
    <t>číslo objednávky     ÚJF</t>
  </si>
  <si>
    <t>produkt</t>
  </si>
  <si>
    <t>popis</t>
  </si>
  <si>
    <t>konkrétní označení produktu</t>
  </si>
  <si>
    <t>Canon CRG728 (3500B002) Black</t>
  </si>
  <si>
    <t xml:space="preserve">       Celkem</t>
  </si>
  <si>
    <t xml:space="preserve">HP 201X (CF253XM) Color (Y,M,C, 3 x 2300 stran) </t>
  </si>
  <si>
    <t>HP 201X (CF400X) Black, min. 2800 stran</t>
  </si>
  <si>
    <t>HP 117A (W2070A) Black, min. 1000 stran</t>
  </si>
  <si>
    <t>HP 117A (W2071A) Cyan, min. 700 stran</t>
  </si>
  <si>
    <t>HP 117A (W2072A) Yellow, min. 700 stran</t>
  </si>
  <si>
    <t>HP 117A (W2073A) Magenta, min. 700 stran</t>
  </si>
  <si>
    <t>20100239       ONF</t>
  </si>
  <si>
    <t>20100214         ONF</t>
  </si>
  <si>
    <t>Xerox 6600 (106R02234) Magenta, min. 6000 stran</t>
  </si>
  <si>
    <t>Xerox 6600 (106R02235) Yellow, min. 6000 stran</t>
  </si>
  <si>
    <t>Xerox 6600 (106R02233) Cyan, min. 6000 stran</t>
  </si>
  <si>
    <t>Xerox 6600 (106R02236) Black, min. 8000 stran</t>
  </si>
  <si>
    <t>Canon CRG718 (2659B002) Yellow, min. 2900 stran</t>
  </si>
  <si>
    <t>OKI MC 363 (46508712) Black, min. 3500 stran</t>
  </si>
  <si>
    <t>20100263           THS</t>
  </si>
  <si>
    <t>20100217            THS</t>
  </si>
  <si>
    <t>20100250                 ONF</t>
  </si>
  <si>
    <t>Zadavatel požaduje tyto originální i kompatibilní produkty:</t>
  </si>
  <si>
    <t>kompatibilní tonery</t>
  </si>
  <si>
    <t xml:space="preserve">Příloha č. 1 ke Kupní smlouvě - Technická specifikace k VZ "Dodávka tonerů 04/20" </t>
  </si>
  <si>
    <t>originální toner</t>
  </si>
  <si>
    <t>Razítko a podpis oprávněné osoby dodavatele</t>
  </si>
  <si>
    <t>takto podbarvená pole dodavatel vyplní</t>
  </si>
  <si>
    <t>do tiskárny OKI MC 363 sada (Bk/C/M/Y, 1x 3 500 a 3x 3 000 stran)</t>
  </si>
  <si>
    <t>do tiskárny OKI B432 (45807106) Black, min. 7000 stran</t>
  </si>
  <si>
    <t>do tiskárny HP 13X (Q2613X) Black, min. 4000 stran</t>
  </si>
  <si>
    <t xml:space="preserve">      Cena celkem v Kč bez DPH</t>
  </si>
  <si>
    <t xml:space="preserve">      Cena celkem v Kč s DPH</t>
  </si>
  <si>
    <t>předpokládaná hodnota/ks bez DPH</t>
  </si>
  <si>
    <t>předpokládaná hodnota celkem bez DPH</t>
  </si>
  <si>
    <t>nabídková cena za ks bez DPH</t>
  </si>
  <si>
    <t>nabídková 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</si>
</sst>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6" fillId="0" borderId="0" xfId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4" borderId="0" xfId="0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0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3" fillId="0" borderId="0" xfId="0" applyFont="1" applyBorder="1" applyAlignment="1">
      <alignment horizontal="right" wrapText="1"/>
    </xf>
    <xf numFmtId="0" fontId="0" fillId="0" borderId="0" xfId="0" applyAlignment="1"/>
    <xf numFmtId="0" fontId="1" fillId="5" borderId="11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Border="1" applyAlignment="1">
      <alignment wrapText="1"/>
    </xf>
    <xf numFmtId="0" fontId="0" fillId="0" borderId="27" xfId="0" applyBorder="1" applyAlignment="1">
      <alignment vertical="center"/>
    </xf>
    <xf numFmtId="0" fontId="7" fillId="0" borderId="0" xfId="2" applyAlignment="1">
      <alignment horizontal="right"/>
    </xf>
    <xf numFmtId="0" fontId="2" fillId="2" borderId="1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165" fontId="0" fillId="3" borderId="14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3" borderId="4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165" fontId="1" fillId="4" borderId="22" xfId="0" applyNumberFormat="1" applyFont="1" applyFill="1" applyBorder="1" applyAlignment="1">
      <alignment horizontal="center" vertical="center"/>
    </xf>
    <xf numFmtId="165" fontId="0" fillId="5" borderId="6" xfId="0" applyNumberFormat="1" applyFill="1" applyBorder="1" applyAlignment="1">
      <alignment horizontal="center" vertical="center"/>
    </xf>
    <xf numFmtId="165" fontId="1" fillId="5" borderId="31" xfId="0" applyNumberFormat="1" applyFon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 wrapText="1"/>
    </xf>
    <xf numFmtId="165" fontId="0" fillId="0" borderId="5" xfId="0" applyNumberForma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65" fontId="0" fillId="5" borderId="6" xfId="0" applyNumberFormat="1" applyFill="1" applyBorder="1" applyAlignment="1">
      <alignment horizontal="center" vertical="center" wrapText="1"/>
    </xf>
    <xf numFmtId="165" fontId="1" fillId="5" borderId="6" xfId="0" applyNumberFormat="1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165" fontId="0" fillId="0" borderId="25" xfId="0" applyNumberFormat="1" applyFill="1" applyBorder="1" applyAlignment="1">
      <alignment horizontal="center" vertical="center"/>
    </xf>
    <xf numFmtId="165" fontId="0" fillId="0" borderId="18" xfId="0" applyNumberForma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165" fontId="0" fillId="0" borderId="20" xfId="0" applyNumberFormat="1" applyFill="1" applyBorder="1" applyAlignment="1">
      <alignment horizontal="center" vertical="center"/>
    </xf>
    <xf numFmtId="165" fontId="1" fillId="0" borderId="29" xfId="0" applyNumberFormat="1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3" xfId="2" xr:uid="{D0B502C7-A250-415B-8DE9-5E1C8BAC99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showGridLines="0" tabSelected="1" zoomScaleNormal="100" workbookViewId="0">
      <selection activeCell="L18" sqref="L18"/>
    </sheetView>
  </sheetViews>
  <sheetFormatPr defaultRowHeight="15" x14ac:dyDescent="0.25"/>
  <cols>
    <col min="1" max="1" width="6.140625" style="4" customWidth="1"/>
    <col min="2" max="2" width="13" style="4" customWidth="1"/>
    <col min="3" max="3" width="44.140625" style="1" customWidth="1"/>
    <col min="4" max="4" width="7.140625" style="4" customWidth="1"/>
    <col min="5" max="5" width="13.5703125" style="8" customWidth="1"/>
    <col min="6" max="6" width="16.85546875" customWidth="1"/>
    <col min="7" max="7" width="13" customWidth="1"/>
    <col min="8" max="8" width="13.7109375" customWidth="1"/>
    <col min="9" max="9" width="10" style="4" customWidth="1"/>
    <col min="10" max="10" width="15" style="22" customWidth="1"/>
  </cols>
  <sheetData>
    <row r="1" spans="1:11" ht="18.75" x14ac:dyDescent="0.25">
      <c r="A1" s="60" t="s">
        <v>27</v>
      </c>
      <c r="B1" s="5"/>
      <c r="E1" s="61"/>
      <c r="F1" s="61"/>
      <c r="G1" s="61"/>
      <c r="H1" s="61"/>
      <c r="I1" s="46"/>
      <c r="J1" s="21"/>
    </row>
    <row r="2" spans="1:11" ht="14.25" customHeight="1" x14ac:dyDescent="0.25">
      <c r="A2" s="5"/>
      <c r="B2" s="5"/>
      <c r="E2" s="45"/>
      <c r="F2" s="45"/>
      <c r="G2" s="45"/>
      <c r="H2" s="45"/>
      <c r="I2" s="46"/>
      <c r="J2" s="21"/>
    </row>
    <row r="3" spans="1:11" ht="15.75" thickBot="1" x14ac:dyDescent="0.3">
      <c r="A3" s="6" t="s">
        <v>25</v>
      </c>
      <c r="B3" s="6"/>
    </row>
    <row r="4" spans="1:11" ht="42" customHeight="1" thickBot="1" x14ac:dyDescent="0.3">
      <c r="A4" s="84" t="s">
        <v>1</v>
      </c>
      <c r="B4" s="85" t="s">
        <v>3</v>
      </c>
      <c r="C4" s="85" t="s">
        <v>4</v>
      </c>
      <c r="D4" s="64" t="s">
        <v>0</v>
      </c>
      <c r="E4" s="86" t="s">
        <v>2</v>
      </c>
      <c r="F4" s="64" t="s">
        <v>5</v>
      </c>
      <c r="G4" s="64" t="s">
        <v>36</v>
      </c>
      <c r="H4" s="64" t="s">
        <v>37</v>
      </c>
      <c r="I4" s="64" t="s">
        <v>38</v>
      </c>
      <c r="J4" s="65" t="s">
        <v>39</v>
      </c>
    </row>
    <row r="5" spans="1:11" ht="30.75" customHeight="1" x14ac:dyDescent="0.25">
      <c r="A5" s="39">
        <v>1</v>
      </c>
      <c r="B5" s="15" t="s">
        <v>28</v>
      </c>
      <c r="C5" s="16" t="s">
        <v>8</v>
      </c>
      <c r="D5" s="26">
        <v>2</v>
      </c>
      <c r="E5" s="56" t="s">
        <v>14</v>
      </c>
      <c r="F5" s="33"/>
      <c r="G5" s="75">
        <v>5989</v>
      </c>
      <c r="H5" s="75">
        <f t="shared" ref="H5:H10" si="0">SUM(G5*D5)</f>
        <v>11978</v>
      </c>
      <c r="I5" s="66"/>
      <c r="J5" s="87">
        <f>SUM(I5*D5)</f>
        <v>0</v>
      </c>
      <c r="K5" s="10"/>
    </row>
    <row r="6" spans="1:11" ht="30.75" customHeight="1" x14ac:dyDescent="0.25">
      <c r="A6" s="35">
        <v>2</v>
      </c>
      <c r="B6" s="9" t="s">
        <v>28</v>
      </c>
      <c r="C6" s="7" t="s">
        <v>9</v>
      </c>
      <c r="D6" s="2">
        <v>2</v>
      </c>
      <c r="E6" s="57"/>
      <c r="F6" s="29"/>
      <c r="G6" s="76">
        <v>1780</v>
      </c>
      <c r="H6" s="76">
        <f t="shared" si="0"/>
        <v>3560</v>
      </c>
      <c r="I6" s="67"/>
      <c r="J6" s="88">
        <f>SUM(I6*D6)</f>
        <v>0</v>
      </c>
      <c r="K6" s="10"/>
    </row>
    <row r="7" spans="1:11" ht="30.75" customHeight="1" x14ac:dyDescent="0.25">
      <c r="A7" s="34">
        <v>3</v>
      </c>
      <c r="B7" s="9" t="s">
        <v>28</v>
      </c>
      <c r="C7" s="16" t="s">
        <v>10</v>
      </c>
      <c r="D7" s="14">
        <v>1</v>
      </c>
      <c r="E7" s="57"/>
      <c r="F7" s="31"/>
      <c r="G7" s="77">
        <v>881</v>
      </c>
      <c r="H7" s="77">
        <f t="shared" si="0"/>
        <v>881</v>
      </c>
      <c r="I7" s="68"/>
      <c r="J7" s="88">
        <f t="shared" ref="J7:J10" si="1">SUM(I7*D7)</f>
        <v>0</v>
      </c>
      <c r="K7" s="10"/>
    </row>
    <row r="8" spans="1:11" ht="30.75" customHeight="1" x14ac:dyDescent="0.25">
      <c r="A8" s="35">
        <v>4</v>
      </c>
      <c r="B8" s="9" t="s">
        <v>28</v>
      </c>
      <c r="C8" s="7" t="s">
        <v>11</v>
      </c>
      <c r="D8" s="2">
        <v>1</v>
      </c>
      <c r="E8" s="57"/>
      <c r="F8" s="29"/>
      <c r="G8" s="76">
        <v>973</v>
      </c>
      <c r="H8" s="76">
        <f t="shared" si="0"/>
        <v>973</v>
      </c>
      <c r="I8" s="67"/>
      <c r="J8" s="88">
        <f t="shared" si="1"/>
        <v>0</v>
      </c>
      <c r="K8" s="10"/>
    </row>
    <row r="9" spans="1:11" ht="30.75" customHeight="1" x14ac:dyDescent="0.25">
      <c r="A9" s="34">
        <v>5</v>
      </c>
      <c r="B9" s="9" t="s">
        <v>28</v>
      </c>
      <c r="C9" s="18" t="s">
        <v>12</v>
      </c>
      <c r="D9" s="43">
        <v>1</v>
      </c>
      <c r="E9" s="57"/>
      <c r="F9" s="32"/>
      <c r="G9" s="78">
        <v>973</v>
      </c>
      <c r="H9" s="78">
        <f t="shared" si="0"/>
        <v>973</v>
      </c>
      <c r="I9" s="69"/>
      <c r="J9" s="88">
        <f t="shared" si="1"/>
        <v>0</v>
      </c>
      <c r="K9" s="10"/>
    </row>
    <row r="10" spans="1:11" ht="30.75" customHeight="1" thickBot="1" x14ac:dyDescent="0.3">
      <c r="A10" s="36">
        <v>6</v>
      </c>
      <c r="B10" s="9" t="s">
        <v>28</v>
      </c>
      <c r="C10" s="13" t="s">
        <v>13</v>
      </c>
      <c r="D10" s="11">
        <v>1</v>
      </c>
      <c r="E10" s="57"/>
      <c r="F10" s="30"/>
      <c r="G10" s="79">
        <v>973</v>
      </c>
      <c r="H10" s="79">
        <f t="shared" si="0"/>
        <v>973</v>
      </c>
      <c r="I10" s="70"/>
      <c r="J10" s="88">
        <f t="shared" si="1"/>
        <v>0</v>
      </c>
      <c r="K10" s="10"/>
    </row>
    <row r="11" spans="1:11" ht="30.75" customHeight="1" thickTop="1" thickBot="1" x14ac:dyDescent="0.3">
      <c r="A11" s="37"/>
      <c r="B11" s="50" t="s">
        <v>7</v>
      </c>
      <c r="C11" s="51"/>
      <c r="D11" s="52"/>
      <c r="E11" s="58"/>
      <c r="F11" s="24"/>
      <c r="G11" s="80"/>
      <c r="H11" s="81">
        <f>SUM(H5:H10)</f>
        <v>19338</v>
      </c>
      <c r="I11" s="71"/>
      <c r="J11" s="72">
        <f>SUM(J5:J10)</f>
        <v>0</v>
      </c>
    </row>
    <row r="12" spans="1:11" ht="30.75" customHeight="1" x14ac:dyDescent="0.25">
      <c r="A12" s="38">
        <v>7</v>
      </c>
      <c r="B12" s="15" t="s">
        <v>28</v>
      </c>
      <c r="C12" s="25" t="s">
        <v>16</v>
      </c>
      <c r="D12" s="43">
        <v>1</v>
      </c>
      <c r="E12" s="56" t="s">
        <v>15</v>
      </c>
      <c r="F12" s="32"/>
      <c r="G12" s="78">
        <v>4100</v>
      </c>
      <c r="H12" s="78">
        <f t="shared" ref="H12:H15" si="2">SUM(G12*D12)</f>
        <v>4100</v>
      </c>
      <c r="I12" s="69"/>
      <c r="J12" s="87">
        <f>SUM(I12*D12)</f>
        <v>0</v>
      </c>
    </row>
    <row r="13" spans="1:11" ht="30.75" customHeight="1" x14ac:dyDescent="0.25">
      <c r="A13" s="35">
        <v>8</v>
      </c>
      <c r="B13" s="9" t="s">
        <v>28</v>
      </c>
      <c r="C13" s="17" t="s">
        <v>17</v>
      </c>
      <c r="D13" s="2">
        <v>1</v>
      </c>
      <c r="E13" s="57"/>
      <c r="F13" s="29"/>
      <c r="G13" s="76">
        <v>4100</v>
      </c>
      <c r="H13" s="76">
        <f t="shared" si="2"/>
        <v>4100</v>
      </c>
      <c r="I13" s="67"/>
      <c r="J13" s="88">
        <f>SUM(I13*D13)</f>
        <v>0</v>
      </c>
    </row>
    <row r="14" spans="1:11" ht="30.75" customHeight="1" x14ac:dyDescent="0.25">
      <c r="A14" s="35">
        <v>9</v>
      </c>
      <c r="B14" s="9" t="s">
        <v>28</v>
      </c>
      <c r="C14" s="17" t="s">
        <v>18</v>
      </c>
      <c r="D14" s="2">
        <v>1</v>
      </c>
      <c r="E14" s="57"/>
      <c r="F14" s="29"/>
      <c r="G14" s="76">
        <v>4100</v>
      </c>
      <c r="H14" s="76">
        <f t="shared" si="2"/>
        <v>4100</v>
      </c>
      <c r="I14" s="67"/>
      <c r="J14" s="88">
        <f>SUM(I14*D14)</f>
        <v>0</v>
      </c>
    </row>
    <row r="15" spans="1:11" ht="30.75" customHeight="1" thickBot="1" x14ac:dyDescent="0.3">
      <c r="A15" s="36">
        <v>10</v>
      </c>
      <c r="B15" s="9" t="s">
        <v>28</v>
      </c>
      <c r="C15" s="16" t="s">
        <v>19</v>
      </c>
      <c r="D15" s="14">
        <v>2</v>
      </c>
      <c r="E15" s="57"/>
      <c r="F15" s="30"/>
      <c r="G15" s="79">
        <v>3400</v>
      </c>
      <c r="H15" s="79">
        <f t="shared" si="2"/>
        <v>6800</v>
      </c>
      <c r="I15" s="70"/>
      <c r="J15" s="88">
        <f t="shared" ref="J15" si="3">SUM(I15*D15)</f>
        <v>0</v>
      </c>
    </row>
    <row r="16" spans="1:11" ht="30.75" customHeight="1" thickTop="1" thickBot="1" x14ac:dyDescent="0.3">
      <c r="A16" s="37"/>
      <c r="B16" s="50" t="s">
        <v>7</v>
      </c>
      <c r="C16" s="51"/>
      <c r="D16" s="52"/>
      <c r="E16" s="58"/>
      <c r="F16" s="24"/>
      <c r="G16" s="80"/>
      <c r="H16" s="81">
        <f>SUM(H12:H15)</f>
        <v>19100</v>
      </c>
      <c r="I16" s="71"/>
      <c r="J16" s="89">
        <f>SUM(J12:J15)</f>
        <v>0</v>
      </c>
    </row>
    <row r="17" spans="1:11" ht="30.75" customHeight="1" x14ac:dyDescent="0.25">
      <c r="A17" s="39">
        <v>11</v>
      </c>
      <c r="B17" s="27" t="s">
        <v>26</v>
      </c>
      <c r="C17" s="44" t="s">
        <v>31</v>
      </c>
      <c r="D17" s="26">
        <v>2</v>
      </c>
      <c r="E17" s="59" t="s">
        <v>24</v>
      </c>
      <c r="F17" s="33"/>
      <c r="G17" s="75">
        <v>2600</v>
      </c>
      <c r="H17" s="75">
        <f t="shared" ref="H17:H18" si="4">SUM(G17*D17)</f>
        <v>5200</v>
      </c>
      <c r="I17" s="66"/>
      <c r="J17" s="87">
        <f>SUM(I17*D17)</f>
        <v>0</v>
      </c>
      <c r="K17" s="10"/>
    </row>
    <row r="18" spans="1:11" ht="30.75" customHeight="1" thickBot="1" x14ac:dyDescent="0.3">
      <c r="A18" s="36">
        <v>12</v>
      </c>
      <c r="B18" s="15" t="s">
        <v>26</v>
      </c>
      <c r="C18" s="7" t="s">
        <v>32</v>
      </c>
      <c r="D18" s="2">
        <v>3</v>
      </c>
      <c r="E18" s="57"/>
      <c r="F18" s="30"/>
      <c r="G18" s="79">
        <v>1000</v>
      </c>
      <c r="H18" s="79">
        <f t="shared" si="4"/>
        <v>3000</v>
      </c>
      <c r="I18" s="70"/>
      <c r="J18" s="90">
        <f t="shared" ref="J18" si="5">SUM(I18*D18)</f>
        <v>0</v>
      </c>
      <c r="K18" s="10"/>
    </row>
    <row r="19" spans="1:11" ht="30.75" customHeight="1" thickTop="1" thickBot="1" x14ac:dyDescent="0.3">
      <c r="A19" s="37"/>
      <c r="B19" s="50" t="s">
        <v>7</v>
      </c>
      <c r="C19" s="51"/>
      <c r="D19" s="52"/>
      <c r="E19" s="58"/>
      <c r="F19" s="24"/>
      <c r="G19" s="80"/>
      <c r="H19" s="81">
        <f>SUM(H17:H18)</f>
        <v>8200</v>
      </c>
      <c r="I19" s="71"/>
      <c r="J19" s="91">
        <f>SUM(J17:J18)</f>
        <v>0</v>
      </c>
    </row>
    <row r="20" spans="1:11" ht="30.75" customHeight="1" x14ac:dyDescent="0.25">
      <c r="A20" s="34">
        <v>13</v>
      </c>
      <c r="B20" s="27" t="s">
        <v>26</v>
      </c>
      <c r="C20" s="19" t="s">
        <v>33</v>
      </c>
      <c r="D20" s="14">
        <v>2</v>
      </c>
      <c r="E20" s="56" t="s">
        <v>23</v>
      </c>
      <c r="F20" s="31"/>
      <c r="G20" s="77">
        <v>350</v>
      </c>
      <c r="H20" s="77">
        <f>SUM(G20*D20)</f>
        <v>700</v>
      </c>
      <c r="I20" s="68"/>
      <c r="J20" s="87">
        <f>SUM(I20*D20)</f>
        <v>0</v>
      </c>
    </row>
    <row r="21" spans="1:11" ht="30.75" customHeight="1" thickBot="1" x14ac:dyDescent="0.3">
      <c r="A21" s="36">
        <v>14</v>
      </c>
      <c r="B21" s="12" t="s">
        <v>28</v>
      </c>
      <c r="C21" s="20" t="s">
        <v>20</v>
      </c>
      <c r="D21" s="11">
        <v>1</v>
      </c>
      <c r="E21" s="57"/>
      <c r="F21" s="30"/>
      <c r="G21" s="79">
        <v>1650</v>
      </c>
      <c r="H21" s="79">
        <f>SUM(G21*D21)</f>
        <v>1650</v>
      </c>
      <c r="I21" s="70"/>
      <c r="J21" s="90">
        <f t="shared" ref="J21" si="6">SUM(I21*D21)</f>
        <v>0</v>
      </c>
    </row>
    <row r="22" spans="1:11" ht="30.75" customHeight="1" thickTop="1" thickBot="1" x14ac:dyDescent="0.3">
      <c r="A22" s="37"/>
      <c r="B22" s="53" t="s">
        <v>7</v>
      </c>
      <c r="C22" s="54"/>
      <c r="D22" s="55"/>
      <c r="E22" s="58"/>
      <c r="F22" s="24"/>
      <c r="G22" s="80"/>
      <c r="H22" s="81">
        <f>SUM(H20:H21)</f>
        <v>2350</v>
      </c>
      <c r="I22" s="71"/>
      <c r="J22" s="91">
        <f>SUM(J20:J21)</f>
        <v>0</v>
      </c>
    </row>
    <row r="23" spans="1:11" ht="30.75" customHeight="1" x14ac:dyDescent="0.25">
      <c r="A23" s="38">
        <v>15</v>
      </c>
      <c r="B23" s="15" t="s">
        <v>28</v>
      </c>
      <c r="C23" s="28" t="s">
        <v>21</v>
      </c>
      <c r="D23" s="43">
        <v>4</v>
      </c>
      <c r="E23" s="56" t="s">
        <v>22</v>
      </c>
      <c r="F23" s="32"/>
      <c r="G23" s="78">
        <v>1420</v>
      </c>
      <c r="H23" s="78">
        <f>SUM(G23*D23)</f>
        <v>5680</v>
      </c>
      <c r="I23" s="69"/>
      <c r="J23" s="87">
        <f>SUM(I23*D23)</f>
        <v>0</v>
      </c>
    </row>
    <row r="24" spans="1:11" ht="30.75" customHeight="1" thickBot="1" x14ac:dyDescent="0.3">
      <c r="A24" s="36">
        <v>16</v>
      </c>
      <c r="B24" s="9" t="s">
        <v>28</v>
      </c>
      <c r="C24" s="13" t="s">
        <v>6</v>
      </c>
      <c r="D24" s="11">
        <v>6</v>
      </c>
      <c r="E24" s="57"/>
      <c r="F24" s="30"/>
      <c r="G24" s="79">
        <v>1130</v>
      </c>
      <c r="H24" s="79">
        <f>SUM(G24*D24)</f>
        <v>6780</v>
      </c>
      <c r="I24" s="70"/>
      <c r="J24" s="88">
        <f t="shared" ref="J24" si="7">SUM(I24*D24)</f>
        <v>0</v>
      </c>
    </row>
    <row r="25" spans="1:11" ht="30.75" customHeight="1" thickTop="1" thickBot="1" x14ac:dyDescent="0.3">
      <c r="A25" s="37"/>
      <c r="B25" s="50" t="s">
        <v>7</v>
      </c>
      <c r="C25" s="51"/>
      <c r="D25" s="52"/>
      <c r="E25" s="58"/>
      <c r="F25" s="24"/>
      <c r="G25" s="80"/>
      <c r="H25" s="81">
        <f>SUM(H23:H24)</f>
        <v>12460</v>
      </c>
      <c r="I25" s="71"/>
      <c r="J25" s="72">
        <f>SUM(J23:J24)</f>
        <v>0</v>
      </c>
    </row>
    <row r="26" spans="1:11" ht="30.75" customHeight="1" thickBot="1" x14ac:dyDescent="0.3">
      <c r="A26" s="40"/>
      <c r="B26" s="47" t="s">
        <v>34</v>
      </c>
      <c r="C26" s="48"/>
      <c r="D26" s="49"/>
      <c r="E26" s="41"/>
      <c r="F26" s="42"/>
      <c r="G26" s="82"/>
      <c r="H26" s="83">
        <f>SUM(H11,H16,H19,H21,H24)</f>
        <v>55068</v>
      </c>
      <c r="I26" s="73"/>
      <c r="J26" s="74">
        <f>SUM(J11,J16,J19,J22,J25)</f>
        <v>0</v>
      </c>
    </row>
    <row r="27" spans="1:11" ht="30.75" customHeight="1" thickBot="1" x14ac:dyDescent="0.3">
      <c r="A27" s="40"/>
      <c r="B27" s="47" t="s">
        <v>35</v>
      </c>
      <c r="C27" s="48"/>
      <c r="D27" s="49"/>
      <c r="E27" s="41"/>
      <c r="F27" s="42"/>
      <c r="G27" s="82"/>
      <c r="H27" s="83">
        <f>SUM(H26*1.21)</f>
        <v>66632.28</v>
      </c>
      <c r="I27" s="73"/>
      <c r="J27" s="74">
        <f>SUM(J5:J26)</f>
        <v>0</v>
      </c>
    </row>
    <row r="29" spans="1:11" x14ac:dyDescent="0.25">
      <c r="A29" s="3"/>
      <c r="B29" s="1" t="s">
        <v>30</v>
      </c>
    </row>
    <row r="30" spans="1:11" x14ac:dyDescent="0.25">
      <c r="A30"/>
      <c r="B30"/>
      <c r="C30"/>
      <c r="D30" s="1"/>
      <c r="I30"/>
      <c r="J30" s="23"/>
    </row>
    <row r="34" spans="6:9" ht="15.75" thickBot="1" x14ac:dyDescent="0.3">
      <c r="F34" s="62"/>
      <c r="G34" s="62"/>
      <c r="H34" s="62"/>
      <c r="I34" s="62"/>
    </row>
    <row r="35" spans="6:9" x14ac:dyDescent="0.25">
      <c r="F35" s="63"/>
      <c r="G35" s="63"/>
      <c r="I35" s="63" t="s">
        <v>29</v>
      </c>
    </row>
  </sheetData>
  <mergeCells count="12">
    <mergeCell ref="B26:D26"/>
    <mergeCell ref="B27:D27"/>
    <mergeCell ref="B11:D11"/>
    <mergeCell ref="B16:D16"/>
    <mergeCell ref="B19:D19"/>
    <mergeCell ref="B22:D22"/>
    <mergeCell ref="B25:D25"/>
    <mergeCell ref="E5:E11"/>
    <mergeCell ref="E12:E16"/>
    <mergeCell ref="E17:E19"/>
    <mergeCell ref="E20:E22"/>
    <mergeCell ref="E23:E25"/>
  </mergeCells>
  <pageMargins left="0.11811023622047245" right="0.11811023622047245" top="0.19685039370078741" bottom="0.19685039370078741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2020-06-24T10:57:55Z</cp:lastPrinted>
  <dcterms:created xsi:type="dcterms:W3CDTF">2018-05-21T11:46:33Z</dcterms:created>
  <dcterms:modified xsi:type="dcterms:W3CDTF">2020-06-25T08:37:29Z</dcterms:modified>
</cp:coreProperties>
</file>