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0\DNS_Drogerie\xx_Drogerie 02_20\"/>
    </mc:Choice>
  </mc:AlternateContent>
  <xr:revisionPtr revIDLastSave="0" documentId="13_ncr:1_{862316EB-5107-4223-B83D-211313BF42F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K27" i="4"/>
  <c r="K28" i="4"/>
  <c r="K29" i="4"/>
  <c r="K30" i="4"/>
  <c r="K31" i="4"/>
  <c r="K32" i="4"/>
  <c r="K33" i="4"/>
  <c r="K34" i="4"/>
  <c r="K35" i="4"/>
  <c r="K36" i="4"/>
  <c r="K26" i="4"/>
  <c r="K25" i="4"/>
  <c r="K39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6" i="4"/>
  <c r="K37" i="4"/>
  <c r="K24" i="4" l="1"/>
  <c r="K40" i="4" s="1"/>
  <c r="K41" i="4" s="1"/>
  <c r="G38" i="4" l="1"/>
  <c r="G39" i="4" s="1"/>
  <c r="G36" i="4"/>
  <c r="G35" i="4"/>
  <c r="G34" i="4"/>
  <c r="G32" i="4"/>
  <c r="G33" i="4"/>
  <c r="G31" i="4"/>
  <c r="G30" i="4"/>
  <c r="G29" i="4"/>
  <c r="G28" i="4"/>
  <c r="G27" i="4"/>
  <c r="G26" i="4"/>
  <c r="G25" i="4"/>
  <c r="G23" i="4"/>
  <c r="G22" i="4"/>
  <c r="G21" i="4"/>
  <c r="G20" i="4"/>
  <c r="G19" i="4"/>
  <c r="G18" i="4"/>
  <c r="G16" i="4"/>
  <c r="G17" i="4"/>
  <c r="G15" i="4"/>
  <c r="G14" i="4"/>
  <c r="G13" i="4"/>
  <c r="G12" i="4"/>
  <c r="G11" i="4"/>
  <c r="G10" i="4"/>
  <c r="G9" i="4"/>
  <c r="G8" i="4"/>
  <c r="G7" i="4"/>
  <c r="G37" i="4" l="1"/>
  <c r="G6" i="4"/>
  <c r="G24" i="4" s="1"/>
  <c r="G40" i="4" s="1"/>
  <c r="G41" i="4" s="1"/>
</calcChain>
</file>

<file path=xl/sharedStrings.xml><?xml version="1.0" encoding="utf-8"?>
<sst xmlns="http://schemas.openxmlformats.org/spreadsheetml/2006/main" count="118" uniqueCount="76">
  <si>
    <t>ks</t>
  </si>
  <si>
    <t>č.</t>
  </si>
  <si>
    <t>uchazeč splňuje ANO/NE</t>
  </si>
  <si>
    <t>název</t>
  </si>
  <si>
    <t>popis</t>
  </si>
  <si>
    <t>měrná jednotka</t>
  </si>
  <si>
    <t>Pytle na odpadky</t>
  </si>
  <si>
    <t>role</t>
  </si>
  <si>
    <t>Zadavatel stanovuje tyto absolutní (minimální) požadavky:</t>
  </si>
  <si>
    <t>Houbičky  na mytí nádobí</t>
  </si>
  <si>
    <t>krabice</t>
  </si>
  <si>
    <t>Prostředky na okna</t>
  </si>
  <si>
    <t>Hadr na podlahu</t>
  </si>
  <si>
    <t>Ochrana rukou</t>
  </si>
  <si>
    <t>Tuhé mýdlo</t>
  </si>
  <si>
    <t>mýdlo toaletní 100 g - různé vůně</t>
  </si>
  <si>
    <t>Hadřík</t>
  </si>
  <si>
    <t>bal</t>
  </si>
  <si>
    <t>Mycí prostředky do koupelen</t>
  </si>
  <si>
    <t>Mycí prostředky desinfekční</t>
  </si>
  <si>
    <t>houbičky s abrazivní plochou na mytí nádobí 47 x 78 x 23 mm, balení 10 ks</t>
  </si>
  <si>
    <t>Papírové ručníky</t>
  </si>
  <si>
    <t>Universální čistič</t>
  </si>
  <si>
    <t>švédská utěrka vhodná na podlahy a velké plochy, 60 x 90 cm,  např. HP Mikrovlákno SUPER MAXI, 235 g</t>
  </si>
  <si>
    <t>papírový ručník skládaný do zásobníků, jednotlivé listy bílé dvouvrstvé, ZZ uspořádání, vysoká kvalita, celulóza  krabice 3000 ks</t>
  </si>
  <si>
    <t>Čistící prostředky na různé povrchy</t>
  </si>
  <si>
    <t>pro čištění koupelny a kuchyně, ale také na další povrchy, 500 ml, např. Cif Cream</t>
  </si>
  <si>
    <t>Mycí prostředek na nádobí</t>
  </si>
  <si>
    <t xml:space="preserve">prostředek na mytí nádobí, koncentrovaný, 900 ml, např. Jar Citron </t>
  </si>
  <si>
    <t>Mycí prostředek na WC</t>
  </si>
  <si>
    <t>Mycí pasta</t>
  </si>
  <si>
    <t>pilinová pasta na ruce s vysokým mycím účinkem, odstraní odolné nečistoty z pokožky: oleje, tuky, maziva, pryskyřice, saze, grafit a další, 450 g, např. Solvina</t>
  </si>
  <si>
    <t>Papírové kapesníky</t>
  </si>
  <si>
    <t>mikrovlákno-švédská utěrka 30 x 30 cm</t>
  </si>
  <si>
    <t>sáčky do odpadkových košů LDPE - objem 60 l, velikost 60-70 x 70-80 cm, zatahovací, 10-15 ks v roli</t>
  </si>
  <si>
    <t>sáčky do odpadkových košů LDPE - objem 30 l, velikost 50-60 x 50-60 cm, nezatahovací, extra pevné, barva černá, 50 ks v roli</t>
  </si>
  <si>
    <t>Drátěnka</t>
  </si>
  <si>
    <t>odstraňovač vodního kamene, koupelny , wc, tekutý, 500 ml, např. Larrin</t>
  </si>
  <si>
    <t>WC gel - čistí, předchází usazování vodního kamene, desinfikuje, zajišťuje vůni, 750 ml, např.  Bref otrado, Cillit bang</t>
  </si>
  <si>
    <t>odstaní nečistoty a vodní kámen z vodních baterií, plastových van, umyvadel a obkladaček, 500 ml, s rozprašovačem, např. Cif koupelny</t>
  </si>
  <si>
    <t>univerzální citronový čistič, 1000 ml, např. Mr. Proper Profesionál Lemon</t>
  </si>
  <si>
    <t>prostředek na odmašťování, dezinfekční, s rozprašovačem, 750 ml, např. Cif Actifizz uni ocean</t>
  </si>
  <si>
    <t>čistící prostředek na sklo s rozprašovačem, 500 ml, např. Clin</t>
  </si>
  <si>
    <t>krém na ruce výživný, ochranný, pro všechny typy pleti, 100 ml, např. Nivea Intensive Care</t>
  </si>
  <si>
    <t>krém na ruce výživný, ochranný, pro všechny typy pleti, 100 ml, např. Indulona měsíčková</t>
  </si>
  <si>
    <t>mikrovlákno-švédská utěrka 40 x 40 cm, mix barev</t>
  </si>
  <si>
    <t>houbičky na mytí nádobí, s abrazivní vrstvou, velikost 90 x 70 mm,  bal. á 10 ks</t>
  </si>
  <si>
    <t>Čistící prostředek na nábytek</t>
  </si>
  <si>
    <t>tekutý prostředek na nábytek a dřevěné plochy, 750 ml, např. Pronto 5v1</t>
  </si>
  <si>
    <t>prostředek proti plísním s mechanickým rozprašovačem, 750 ml, např. Cillit Bang</t>
  </si>
  <si>
    <t>Tělové mýdlo</t>
  </si>
  <si>
    <t xml:space="preserve">sprchový gel pánský, 250 ml, různé vůně </t>
  </si>
  <si>
    <t xml:space="preserve">sprchový gel dámský, 250 ml, různé vůně </t>
  </si>
  <si>
    <t>Kartáč na nádobí</t>
  </si>
  <si>
    <t>s rukojetí, tvrdý</t>
  </si>
  <si>
    <t xml:space="preserve">papírové kapesníky 2-3vrstvé, bílé, balení = krabice 150 kusů kapesníků </t>
  </si>
  <si>
    <t>Kartáček na ruce</t>
  </si>
  <si>
    <t>jednostranný, plastový</t>
  </si>
  <si>
    <t xml:space="preserve">papírové kapesníky 2vrstvé, bílé, balení = 10 x balíček 10 kusů kapesníků </t>
  </si>
  <si>
    <t>na nádobí (kovová)</t>
  </si>
  <si>
    <t>Celkem</t>
  </si>
  <si>
    <t>takto podbarvená pole dodavatel povinně vyplní</t>
  </si>
  <si>
    <t>Příloha ke Kupní smlouvě - Technická specifikace k VZ "Drogerie a úklidové prostředky 02/20"</t>
  </si>
  <si>
    <t>20100038 THS (Faktura č. 1)</t>
  </si>
  <si>
    <t>číslo objednávky</t>
  </si>
  <si>
    <t>20100042 OU (Faktura č. 1)</t>
  </si>
  <si>
    <t>20100041 OU (Faktura č. 2)</t>
  </si>
  <si>
    <t>Předpokládaná hodnota v Kč</t>
  </si>
  <si>
    <t>Nabídková cena v Kč</t>
  </si>
  <si>
    <t>předpokládaná hodnota za ks v Kč bez DPH</t>
  </si>
  <si>
    <t>předpokládaná hodnota celkem v Kč bez DPH</t>
  </si>
  <si>
    <t>nabídková cena za ks bez DPH</t>
  </si>
  <si>
    <t>nabídková cena celkem bez DPH</t>
  </si>
  <si>
    <t>Cena celkem bez DPH</t>
  </si>
  <si>
    <t>Cena celkem s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</si>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</sst>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5" borderId="7" applyNumberFormat="0" applyAlignment="0" applyProtection="0"/>
    <xf numFmtId="0" fontId="7" fillId="0" borderId="0"/>
    <xf numFmtId="0" fontId="8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164" fontId="1" fillId="6" borderId="25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164" fontId="1" fillId="6" borderId="26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horizontal="center" vertical="center" wrapText="1"/>
    </xf>
    <xf numFmtId="164" fontId="1" fillId="7" borderId="8" xfId="0" applyNumberFormat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164" fontId="1" fillId="7" borderId="20" xfId="0" applyNumberFormat="1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/>
    </xf>
    <xf numFmtId="164" fontId="1" fillId="7" borderId="20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31000000}"/>
    <cellStyle name="Normální 3" xfId="3" xr:uid="{00000000-0005-0000-0000-000032000000}"/>
    <cellStyle name="Výstup" xfId="1" builtinId="21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41</xdr:row>
      <xdr:rowOff>142875</xdr:rowOff>
    </xdr:from>
    <xdr:to>
      <xdr:col>10</xdr:col>
      <xdr:colOff>438150</xdr:colOff>
      <xdr:row>45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EE18B04-951F-4538-9104-0E7754374729}"/>
            </a:ext>
          </a:extLst>
        </xdr:cNvPr>
        <xdr:cNvSpPr txBox="1"/>
      </xdr:nvSpPr>
      <xdr:spPr>
        <a:xfrm>
          <a:off x="104775" y="12182475"/>
          <a:ext cx="10868025" cy="676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topLeftCell="A19" zoomScaleNormal="100" workbookViewId="0">
      <selection activeCell="O39" sqref="O39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10.7109375" style="3" customWidth="1"/>
    <col min="5" max="5" width="6.7109375" style="3" customWidth="1"/>
    <col min="6" max="6" width="10.85546875" style="3" customWidth="1"/>
    <col min="7" max="7" width="14.85546875" style="3" customWidth="1"/>
    <col min="8" max="8" width="13" style="9" customWidth="1"/>
    <col min="9" max="9" width="10" style="3" customWidth="1"/>
    <col min="10" max="10" width="10.42578125" style="3" bestFit="1" customWidth="1"/>
    <col min="11" max="11" width="11.42578125" style="3" bestFit="1" customWidth="1"/>
  </cols>
  <sheetData>
    <row r="1" spans="1:11" ht="21" x14ac:dyDescent="0.25">
      <c r="A1" s="38" t="s">
        <v>62</v>
      </c>
      <c r="B1" s="39"/>
      <c r="E1" s="40"/>
      <c r="F1" s="40"/>
      <c r="G1" s="40"/>
      <c r="H1" s="40"/>
      <c r="I1" s="41"/>
      <c r="J1" s="22"/>
      <c r="K1" s="32"/>
    </row>
    <row r="2" spans="1:11" x14ac:dyDescent="0.25">
      <c r="A2" s="2"/>
      <c r="B2" s="11" t="s">
        <v>61</v>
      </c>
      <c r="E2" s="31"/>
      <c r="F2" s="31"/>
      <c r="G2" s="31"/>
      <c r="H2" s="31"/>
      <c r="I2" s="32"/>
      <c r="J2" s="32"/>
      <c r="K2" s="32"/>
    </row>
    <row r="3" spans="1:11" ht="15.75" thickBot="1" x14ac:dyDescent="0.3">
      <c r="A3" s="5" t="s">
        <v>8</v>
      </c>
      <c r="B3" s="8"/>
    </row>
    <row r="4" spans="1:11" ht="15.75" thickBot="1" x14ac:dyDescent="0.3">
      <c r="A4" s="5"/>
      <c r="B4" s="8"/>
      <c r="F4" s="42" t="s">
        <v>67</v>
      </c>
      <c r="G4" s="43"/>
      <c r="J4" s="42" t="s">
        <v>68</v>
      </c>
      <c r="K4" s="43"/>
    </row>
    <row r="5" spans="1:11" ht="64.5" thickBot="1" x14ac:dyDescent="0.3">
      <c r="A5" s="46" t="s">
        <v>1</v>
      </c>
      <c r="B5" s="47" t="s">
        <v>3</v>
      </c>
      <c r="C5" s="47" t="s">
        <v>4</v>
      </c>
      <c r="D5" s="44" t="s">
        <v>5</v>
      </c>
      <c r="E5" s="44" t="s">
        <v>0</v>
      </c>
      <c r="F5" s="44" t="s">
        <v>69</v>
      </c>
      <c r="G5" s="44" t="s">
        <v>70</v>
      </c>
      <c r="H5" s="44" t="s">
        <v>64</v>
      </c>
      <c r="I5" s="44" t="s">
        <v>2</v>
      </c>
      <c r="J5" s="44" t="s">
        <v>71</v>
      </c>
      <c r="K5" s="48" t="s">
        <v>72</v>
      </c>
    </row>
    <row r="6" spans="1:11" ht="25.5" x14ac:dyDescent="0.25">
      <c r="A6" s="49">
        <v>1</v>
      </c>
      <c r="B6" s="14" t="s">
        <v>27</v>
      </c>
      <c r="C6" s="18" t="s">
        <v>28</v>
      </c>
      <c r="D6" s="14" t="s">
        <v>0</v>
      </c>
      <c r="E6" s="14">
        <v>10</v>
      </c>
      <c r="F6" s="16">
        <v>30</v>
      </c>
      <c r="G6" s="16">
        <f t="shared" ref="G6:G9" si="0">F6*E6</f>
        <v>300</v>
      </c>
      <c r="H6" s="45" t="s">
        <v>63</v>
      </c>
      <c r="I6" s="19"/>
      <c r="J6" s="58"/>
      <c r="K6" s="59">
        <f>SUM(J6*E6)</f>
        <v>0</v>
      </c>
    </row>
    <row r="7" spans="1:11" ht="25.5" x14ac:dyDescent="0.25">
      <c r="A7" s="49">
        <v>2</v>
      </c>
      <c r="B7" s="7" t="s">
        <v>18</v>
      </c>
      <c r="C7" s="18" t="s">
        <v>37</v>
      </c>
      <c r="D7" s="14" t="s">
        <v>0</v>
      </c>
      <c r="E7" s="14">
        <v>10</v>
      </c>
      <c r="F7" s="16">
        <v>45</v>
      </c>
      <c r="G7" s="16">
        <f t="shared" si="0"/>
        <v>450</v>
      </c>
      <c r="H7" s="35"/>
      <c r="I7" s="19"/>
      <c r="J7" s="58"/>
      <c r="K7" s="59">
        <f>SUM(J7*E7)</f>
        <v>0</v>
      </c>
    </row>
    <row r="8" spans="1:11" ht="25.5" x14ac:dyDescent="0.25">
      <c r="A8" s="49">
        <v>3</v>
      </c>
      <c r="B8" s="7" t="s">
        <v>29</v>
      </c>
      <c r="C8" s="6" t="s">
        <v>38</v>
      </c>
      <c r="D8" s="7" t="s">
        <v>0</v>
      </c>
      <c r="E8" s="7">
        <v>20</v>
      </c>
      <c r="F8" s="15">
        <v>70</v>
      </c>
      <c r="G8" s="15">
        <f t="shared" si="0"/>
        <v>1400</v>
      </c>
      <c r="H8" s="35"/>
      <c r="I8" s="19"/>
      <c r="J8" s="58"/>
      <c r="K8" s="59">
        <f t="shared" ref="K7:K23" si="1">SUM(J8*E8)</f>
        <v>0</v>
      </c>
    </row>
    <row r="9" spans="1:11" ht="38.25" x14ac:dyDescent="0.25">
      <c r="A9" s="49">
        <v>4</v>
      </c>
      <c r="B9" s="27" t="s">
        <v>18</v>
      </c>
      <c r="C9" s="6" t="s">
        <v>39</v>
      </c>
      <c r="D9" s="7" t="s">
        <v>0</v>
      </c>
      <c r="E9" s="7">
        <v>30</v>
      </c>
      <c r="F9" s="15">
        <v>70</v>
      </c>
      <c r="G9" s="15">
        <f t="shared" si="0"/>
        <v>2100</v>
      </c>
      <c r="H9" s="35"/>
      <c r="I9" s="19"/>
      <c r="J9" s="58"/>
      <c r="K9" s="59">
        <f t="shared" si="1"/>
        <v>0</v>
      </c>
    </row>
    <row r="10" spans="1:11" ht="25.5" x14ac:dyDescent="0.25">
      <c r="A10" s="49">
        <v>5</v>
      </c>
      <c r="B10" s="7" t="s">
        <v>22</v>
      </c>
      <c r="C10" s="6" t="s">
        <v>40</v>
      </c>
      <c r="D10" s="7" t="s">
        <v>0</v>
      </c>
      <c r="E10" s="7">
        <v>20</v>
      </c>
      <c r="F10" s="15">
        <v>60</v>
      </c>
      <c r="G10" s="15">
        <f t="shared" ref="G10:G23" si="2">F10*E10</f>
        <v>1200</v>
      </c>
      <c r="H10" s="35"/>
      <c r="I10" s="19"/>
      <c r="J10" s="58"/>
      <c r="K10" s="59">
        <f t="shared" si="1"/>
        <v>0</v>
      </c>
    </row>
    <row r="11" spans="1:11" ht="25.5" x14ac:dyDescent="0.25">
      <c r="A11" s="49">
        <v>6</v>
      </c>
      <c r="B11" s="7" t="s">
        <v>25</v>
      </c>
      <c r="C11" s="6" t="s">
        <v>41</v>
      </c>
      <c r="D11" s="7" t="s">
        <v>0</v>
      </c>
      <c r="E11" s="7">
        <v>20</v>
      </c>
      <c r="F11" s="15">
        <v>60</v>
      </c>
      <c r="G11" s="15">
        <f t="shared" si="2"/>
        <v>1200</v>
      </c>
      <c r="H11" s="35"/>
      <c r="I11" s="19"/>
      <c r="J11" s="58"/>
      <c r="K11" s="59">
        <f t="shared" si="1"/>
        <v>0</v>
      </c>
    </row>
    <row r="12" spans="1:11" x14ac:dyDescent="0.25">
      <c r="A12" s="49">
        <v>7</v>
      </c>
      <c r="B12" s="7" t="s">
        <v>11</v>
      </c>
      <c r="C12" s="6" t="s">
        <v>42</v>
      </c>
      <c r="D12" s="7" t="s">
        <v>0</v>
      </c>
      <c r="E12" s="7">
        <v>10</v>
      </c>
      <c r="F12" s="15">
        <v>37</v>
      </c>
      <c r="G12" s="15">
        <f t="shared" si="2"/>
        <v>370</v>
      </c>
      <c r="H12" s="35"/>
      <c r="I12" s="19"/>
      <c r="J12" s="58"/>
      <c r="K12" s="59">
        <f t="shared" si="1"/>
        <v>0</v>
      </c>
    </row>
    <row r="13" spans="1:11" ht="25.5" x14ac:dyDescent="0.25">
      <c r="A13" s="49">
        <v>8</v>
      </c>
      <c r="B13" s="20" t="s">
        <v>13</v>
      </c>
      <c r="C13" s="6" t="s">
        <v>44</v>
      </c>
      <c r="D13" s="7" t="s">
        <v>0</v>
      </c>
      <c r="E13" s="7">
        <v>10</v>
      </c>
      <c r="F13" s="16">
        <v>30</v>
      </c>
      <c r="G13" s="15">
        <f t="shared" si="2"/>
        <v>300</v>
      </c>
      <c r="H13" s="35"/>
      <c r="I13" s="19"/>
      <c r="J13" s="58"/>
      <c r="K13" s="59">
        <f t="shared" si="1"/>
        <v>0</v>
      </c>
    </row>
    <row r="14" spans="1:11" ht="25.5" x14ac:dyDescent="0.25">
      <c r="A14" s="49">
        <v>9</v>
      </c>
      <c r="B14" s="20" t="s">
        <v>13</v>
      </c>
      <c r="C14" s="6" t="s">
        <v>43</v>
      </c>
      <c r="D14" s="7" t="s">
        <v>0</v>
      </c>
      <c r="E14" s="7">
        <v>10</v>
      </c>
      <c r="F14" s="15">
        <v>75</v>
      </c>
      <c r="G14" s="15">
        <f t="shared" si="2"/>
        <v>750</v>
      </c>
      <c r="H14" s="35"/>
      <c r="I14" s="19"/>
      <c r="J14" s="58"/>
      <c r="K14" s="59">
        <f t="shared" si="1"/>
        <v>0</v>
      </c>
    </row>
    <row r="15" spans="1:11" ht="25.5" x14ac:dyDescent="0.25">
      <c r="A15" s="49">
        <v>10</v>
      </c>
      <c r="B15" s="7" t="s">
        <v>9</v>
      </c>
      <c r="C15" s="6" t="s">
        <v>20</v>
      </c>
      <c r="D15" s="7" t="s">
        <v>17</v>
      </c>
      <c r="E15" s="7">
        <v>1</v>
      </c>
      <c r="F15" s="15">
        <v>14</v>
      </c>
      <c r="G15" s="15">
        <f t="shared" si="2"/>
        <v>14</v>
      </c>
      <c r="H15" s="35"/>
      <c r="I15" s="19"/>
      <c r="J15" s="58"/>
      <c r="K15" s="59">
        <f t="shared" si="1"/>
        <v>0</v>
      </c>
    </row>
    <row r="16" spans="1:11" x14ac:dyDescent="0.25">
      <c r="A16" s="49">
        <v>11</v>
      </c>
      <c r="B16" s="26" t="s">
        <v>16</v>
      </c>
      <c r="C16" s="6" t="s">
        <v>45</v>
      </c>
      <c r="D16" s="7" t="s">
        <v>0</v>
      </c>
      <c r="E16" s="7">
        <v>20</v>
      </c>
      <c r="F16" s="23">
        <v>20</v>
      </c>
      <c r="G16" s="15">
        <f t="shared" ref="G16" si="3">F16*E16</f>
        <v>400</v>
      </c>
      <c r="H16" s="35"/>
      <c r="I16" s="19"/>
      <c r="J16" s="58"/>
      <c r="K16" s="59">
        <f t="shared" si="1"/>
        <v>0</v>
      </c>
    </row>
    <row r="17" spans="1:11" ht="25.5" x14ac:dyDescent="0.25">
      <c r="A17" s="49">
        <v>12</v>
      </c>
      <c r="B17" s="7" t="s">
        <v>12</v>
      </c>
      <c r="C17" s="6" t="s">
        <v>23</v>
      </c>
      <c r="D17" s="7" t="s">
        <v>0</v>
      </c>
      <c r="E17" s="7">
        <v>20</v>
      </c>
      <c r="F17" s="15">
        <v>55</v>
      </c>
      <c r="G17" s="15">
        <f t="shared" si="2"/>
        <v>1100</v>
      </c>
      <c r="H17" s="35"/>
      <c r="I17" s="19"/>
      <c r="J17" s="58"/>
      <c r="K17" s="59">
        <f t="shared" si="1"/>
        <v>0</v>
      </c>
    </row>
    <row r="18" spans="1:11" ht="25.5" x14ac:dyDescent="0.25">
      <c r="A18" s="49">
        <v>13</v>
      </c>
      <c r="B18" s="7" t="s">
        <v>9</v>
      </c>
      <c r="C18" s="6" t="s">
        <v>46</v>
      </c>
      <c r="D18" s="7" t="s">
        <v>17</v>
      </c>
      <c r="E18" s="7">
        <v>10</v>
      </c>
      <c r="F18" s="15">
        <v>40</v>
      </c>
      <c r="G18" s="15">
        <f t="shared" si="2"/>
        <v>400</v>
      </c>
      <c r="H18" s="35"/>
      <c r="I18" s="19"/>
      <c r="J18" s="58"/>
      <c r="K18" s="59">
        <f t="shared" si="1"/>
        <v>0</v>
      </c>
    </row>
    <row r="19" spans="1:11" ht="25.5" x14ac:dyDescent="0.25">
      <c r="A19" s="49">
        <v>14</v>
      </c>
      <c r="B19" s="14" t="s">
        <v>47</v>
      </c>
      <c r="C19" s="18" t="s">
        <v>48</v>
      </c>
      <c r="D19" s="14" t="s">
        <v>0</v>
      </c>
      <c r="E19" s="14">
        <v>5</v>
      </c>
      <c r="F19" s="16">
        <v>65</v>
      </c>
      <c r="G19" s="16">
        <f t="shared" si="2"/>
        <v>325</v>
      </c>
      <c r="H19" s="35"/>
      <c r="I19" s="19"/>
      <c r="J19" s="58"/>
      <c r="K19" s="59">
        <f t="shared" si="1"/>
        <v>0</v>
      </c>
    </row>
    <row r="20" spans="1:11" ht="25.5" x14ac:dyDescent="0.25">
      <c r="A20" s="49">
        <v>15</v>
      </c>
      <c r="B20" s="7" t="s">
        <v>6</v>
      </c>
      <c r="C20" s="6" t="s">
        <v>35</v>
      </c>
      <c r="D20" s="7" t="s">
        <v>7</v>
      </c>
      <c r="E20" s="7">
        <v>20</v>
      </c>
      <c r="F20" s="16">
        <v>33</v>
      </c>
      <c r="G20" s="15">
        <f t="shared" si="2"/>
        <v>660</v>
      </c>
      <c r="H20" s="35"/>
      <c r="I20" s="19"/>
      <c r="J20" s="58"/>
      <c r="K20" s="59">
        <f t="shared" si="1"/>
        <v>0</v>
      </c>
    </row>
    <row r="21" spans="1:11" ht="25.5" x14ac:dyDescent="0.25">
      <c r="A21" s="49">
        <v>16</v>
      </c>
      <c r="B21" s="29" t="s">
        <v>6</v>
      </c>
      <c r="C21" s="21" t="s">
        <v>34</v>
      </c>
      <c r="D21" s="7" t="s">
        <v>7</v>
      </c>
      <c r="E21" s="7">
        <v>20</v>
      </c>
      <c r="F21" s="15">
        <v>30</v>
      </c>
      <c r="G21" s="15">
        <f t="shared" si="2"/>
        <v>600</v>
      </c>
      <c r="H21" s="35"/>
      <c r="I21" s="19"/>
      <c r="J21" s="58"/>
      <c r="K21" s="59">
        <f t="shared" si="1"/>
        <v>0</v>
      </c>
    </row>
    <row r="22" spans="1:11" ht="25.5" x14ac:dyDescent="0.25">
      <c r="A22" s="49">
        <v>17</v>
      </c>
      <c r="B22" s="7" t="s">
        <v>25</v>
      </c>
      <c r="C22" s="6" t="s">
        <v>26</v>
      </c>
      <c r="D22" s="7" t="s">
        <v>0</v>
      </c>
      <c r="E22" s="7">
        <v>10</v>
      </c>
      <c r="F22" s="15">
        <v>28</v>
      </c>
      <c r="G22" s="15">
        <f t="shared" si="2"/>
        <v>280</v>
      </c>
      <c r="H22" s="35"/>
      <c r="I22" s="19"/>
      <c r="J22" s="58"/>
      <c r="K22" s="59">
        <f t="shared" si="1"/>
        <v>0</v>
      </c>
    </row>
    <row r="23" spans="1:11" ht="25.5" x14ac:dyDescent="0.25">
      <c r="A23" s="49">
        <v>18</v>
      </c>
      <c r="B23" s="7" t="s">
        <v>19</v>
      </c>
      <c r="C23" s="30" t="s">
        <v>49</v>
      </c>
      <c r="D23" s="14" t="s">
        <v>0</v>
      </c>
      <c r="E23" s="14">
        <v>10</v>
      </c>
      <c r="F23" s="16">
        <v>66</v>
      </c>
      <c r="G23" s="16">
        <f t="shared" si="2"/>
        <v>660</v>
      </c>
      <c r="H23" s="36"/>
      <c r="I23" s="19"/>
      <c r="J23" s="58"/>
      <c r="K23" s="59">
        <f t="shared" si="1"/>
        <v>0</v>
      </c>
    </row>
    <row r="24" spans="1:11" ht="15.75" thickBot="1" x14ac:dyDescent="0.3">
      <c r="A24" s="60"/>
      <c r="B24" s="61" t="s">
        <v>60</v>
      </c>
      <c r="C24" s="62"/>
      <c r="D24" s="63"/>
      <c r="E24" s="63"/>
      <c r="F24" s="64"/>
      <c r="G24" s="65">
        <f>SUM(G6:G23)</f>
        <v>12509</v>
      </c>
      <c r="H24" s="66"/>
      <c r="I24" s="67"/>
      <c r="J24" s="68"/>
      <c r="K24" s="69">
        <f>SUM(K6:K23)</f>
        <v>0</v>
      </c>
    </row>
    <row r="25" spans="1:11" ht="15.75" thickTop="1" x14ac:dyDescent="0.25">
      <c r="A25" s="49">
        <v>19</v>
      </c>
      <c r="B25" s="14" t="s">
        <v>14</v>
      </c>
      <c r="C25" s="18" t="s">
        <v>15</v>
      </c>
      <c r="D25" s="14" t="s">
        <v>0</v>
      </c>
      <c r="E25" s="14">
        <v>120</v>
      </c>
      <c r="F25" s="16">
        <v>11</v>
      </c>
      <c r="G25" s="16">
        <f t="shared" ref="G25:G32" si="4">F25*E25</f>
        <v>1320</v>
      </c>
      <c r="H25" s="37" t="s">
        <v>65</v>
      </c>
      <c r="I25" s="19"/>
      <c r="J25" s="58"/>
      <c r="K25" s="59">
        <f>SUM(J25*E25)</f>
        <v>0</v>
      </c>
    </row>
    <row r="26" spans="1:11" x14ac:dyDescent="0.25">
      <c r="A26" s="49">
        <v>20</v>
      </c>
      <c r="B26" s="14" t="s">
        <v>50</v>
      </c>
      <c r="C26" s="18" t="s">
        <v>51</v>
      </c>
      <c r="D26" s="14" t="s">
        <v>0</v>
      </c>
      <c r="E26" s="14">
        <v>25</v>
      </c>
      <c r="F26" s="16">
        <v>40</v>
      </c>
      <c r="G26" s="16">
        <f t="shared" si="4"/>
        <v>1000</v>
      </c>
      <c r="H26" s="35"/>
      <c r="I26" s="19"/>
      <c r="J26" s="58"/>
      <c r="K26" s="59">
        <f>SUM(J26*E26)</f>
        <v>0</v>
      </c>
    </row>
    <row r="27" spans="1:11" x14ac:dyDescent="0.25">
      <c r="A27" s="49">
        <v>21</v>
      </c>
      <c r="B27" s="14" t="s">
        <v>50</v>
      </c>
      <c r="C27" s="18" t="s">
        <v>52</v>
      </c>
      <c r="D27" s="14" t="s">
        <v>0</v>
      </c>
      <c r="E27" s="14">
        <v>6</v>
      </c>
      <c r="F27" s="16">
        <v>40</v>
      </c>
      <c r="G27" s="16">
        <f t="shared" si="4"/>
        <v>240</v>
      </c>
      <c r="H27" s="35"/>
      <c r="I27" s="19"/>
      <c r="J27" s="58"/>
      <c r="K27" s="59">
        <f t="shared" ref="K27:K36" si="5">SUM(J27*E27)</f>
        <v>0</v>
      </c>
    </row>
    <row r="28" spans="1:11" ht="25.5" x14ac:dyDescent="0.25">
      <c r="A28" s="49">
        <v>22</v>
      </c>
      <c r="B28" s="7" t="s">
        <v>27</v>
      </c>
      <c r="C28" s="18" t="s">
        <v>28</v>
      </c>
      <c r="D28" s="14" t="s">
        <v>0</v>
      </c>
      <c r="E28" s="14">
        <v>3</v>
      </c>
      <c r="F28" s="16">
        <v>35</v>
      </c>
      <c r="G28" s="15">
        <f t="shared" si="4"/>
        <v>105</v>
      </c>
      <c r="H28" s="35"/>
      <c r="I28" s="19"/>
      <c r="J28" s="58"/>
      <c r="K28" s="59">
        <f t="shared" si="5"/>
        <v>0</v>
      </c>
    </row>
    <row r="29" spans="1:11" ht="25.5" x14ac:dyDescent="0.25">
      <c r="A29" s="49">
        <v>23</v>
      </c>
      <c r="B29" s="7" t="s">
        <v>9</v>
      </c>
      <c r="C29" s="6" t="s">
        <v>20</v>
      </c>
      <c r="D29" s="7" t="s">
        <v>17</v>
      </c>
      <c r="E29" s="7">
        <v>3</v>
      </c>
      <c r="F29" s="15">
        <v>13</v>
      </c>
      <c r="G29" s="15">
        <f t="shared" si="4"/>
        <v>39</v>
      </c>
      <c r="H29" s="35"/>
      <c r="I29" s="19"/>
      <c r="J29" s="58"/>
      <c r="K29" s="59">
        <f t="shared" si="5"/>
        <v>0</v>
      </c>
    </row>
    <row r="30" spans="1:11" x14ac:dyDescent="0.25">
      <c r="A30" s="49">
        <v>24</v>
      </c>
      <c r="B30" s="14" t="s">
        <v>53</v>
      </c>
      <c r="C30" s="18" t="s">
        <v>54</v>
      </c>
      <c r="D30" s="14" t="s">
        <v>0</v>
      </c>
      <c r="E30" s="14">
        <v>5</v>
      </c>
      <c r="F30" s="16">
        <v>16</v>
      </c>
      <c r="G30" s="16">
        <f t="shared" si="4"/>
        <v>80</v>
      </c>
      <c r="H30" s="35"/>
      <c r="I30" s="19"/>
      <c r="J30" s="58"/>
      <c r="K30" s="59">
        <f t="shared" si="5"/>
        <v>0</v>
      </c>
    </row>
    <row r="31" spans="1:11" ht="25.5" x14ac:dyDescent="0.25">
      <c r="A31" s="49">
        <v>25</v>
      </c>
      <c r="B31" s="28" t="s">
        <v>32</v>
      </c>
      <c r="C31" s="24" t="s">
        <v>55</v>
      </c>
      <c r="D31" s="7" t="s">
        <v>17</v>
      </c>
      <c r="E31" s="7">
        <v>10</v>
      </c>
      <c r="F31" s="15">
        <v>22</v>
      </c>
      <c r="G31" s="15">
        <f t="shared" si="4"/>
        <v>220</v>
      </c>
      <c r="H31" s="35"/>
      <c r="I31" s="19"/>
      <c r="J31" s="58"/>
      <c r="K31" s="59">
        <f t="shared" si="5"/>
        <v>0</v>
      </c>
    </row>
    <row r="32" spans="1:11" x14ac:dyDescent="0.25">
      <c r="A32" s="49">
        <v>26</v>
      </c>
      <c r="B32" s="28" t="s">
        <v>56</v>
      </c>
      <c r="C32" s="24" t="s">
        <v>57</v>
      </c>
      <c r="D32" s="7" t="s">
        <v>0</v>
      </c>
      <c r="E32" s="7">
        <v>10</v>
      </c>
      <c r="F32" s="15">
        <v>13</v>
      </c>
      <c r="G32" s="15">
        <f t="shared" si="4"/>
        <v>130</v>
      </c>
      <c r="H32" s="35"/>
      <c r="I32" s="19"/>
      <c r="J32" s="58"/>
      <c r="K32" s="59">
        <f t="shared" si="5"/>
        <v>0</v>
      </c>
    </row>
    <row r="33" spans="1:11" ht="25.5" x14ac:dyDescent="0.25">
      <c r="A33" s="49">
        <v>27</v>
      </c>
      <c r="B33" s="28" t="s">
        <v>32</v>
      </c>
      <c r="C33" s="24" t="s">
        <v>58</v>
      </c>
      <c r="D33" s="7" t="s">
        <v>17</v>
      </c>
      <c r="E33" s="7">
        <v>30</v>
      </c>
      <c r="F33" s="15">
        <v>16.5</v>
      </c>
      <c r="G33" s="15">
        <f t="shared" ref="G33:G36" si="6">F33*E33</f>
        <v>495</v>
      </c>
      <c r="H33" s="35"/>
      <c r="I33" s="19"/>
      <c r="J33" s="58"/>
      <c r="K33" s="59">
        <f t="shared" si="5"/>
        <v>0</v>
      </c>
    </row>
    <row r="34" spans="1:11" ht="38.25" x14ac:dyDescent="0.25">
      <c r="A34" s="49">
        <v>28</v>
      </c>
      <c r="B34" s="7" t="s">
        <v>30</v>
      </c>
      <c r="C34" s="6" t="s">
        <v>31</v>
      </c>
      <c r="D34" s="7" t="s">
        <v>0</v>
      </c>
      <c r="E34" s="7">
        <v>6</v>
      </c>
      <c r="F34" s="15">
        <v>17</v>
      </c>
      <c r="G34" s="15">
        <f t="shared" si="6"/>
        <v>102</v>
      </c>
      <c r="H34" s="35"/>
      <c r="I34" s="19"/>
      <c r="J34" s="58"/>
      <c r="K34" s="59">
        <f t="shared" si="5"/>
        <v>0</v>
      </c>
    </row>
    <row r="35" spans="1:11" x14ac:dyDescent="0.25">
      <c r="A35" s="49">
        <v>29</v>
      </c>
      <c r="B35" s="7" t="s">
        <v>36</v>
      </c>
      <c r="C35" s="6" t="s">
        <v>59</v>
      </c>
      <c r="D35" s="7" t="s">
        <v>0</v>
      </c>
      <c r="E35" s="7">
        <v>3</v>
      </c>
      <c r="F35" s="15">
        <v>12</v>
      </c>
      <c r="G35" s="15">
        <f t="shared" si="6"/>
        <v>36</v>
      </c>
      <c r="H35" s="35"/>
      <c r="I35" s="19"/>
      <c r="J35" s="58"/>
      <c r="K35" s="59">
        <f t="shared" si="5"/>
        <v>0</v>
      </c>
    </row>
    <row r="36" spans="1:11" x14ac:dyDescent="0.25">
      <c r="A36" s="49">
        <v>30</v>
      </c>
      <c r="B36" s="26" t="s">
        <v>16</v>
      </c>
      <c r="C36" s="6" t="s">
        <v>33</v>
      </c>
      <c r="D36" s="7" t="s">
        <v>0</v>
      </c>
      <c r="E36" s="7">
        <v>5</v>
      </c>
      <c r="F36" s="23">
        <v>20</v>
      </c>
      <c r="G36" s="15">
        <f t="shared" si="6"/>
        <v>100</v>
      </c>
      <c r="H36" s="36"/>
      <c r="I36" s="19"/>
      <c r="J36" s="58"/>
      <c r="K36" s="59">
        <f t="shared" si="5"/>
        <v>0</v>
      </c>
    </row>
    <row r="37" spans="1:11" ht="15.75" thickBot="1" x14ac:dyDescent="0.3">
      <c r="A37" s="60"/>
      <c r="B37" s="61" t="s">
        <v>60</v>
      </c>
      <c r="C37" s="62"/>
      <c r="D37" s="63"/>
      <c r="E37" s="63"/>
      <c r="F37" s="64"/>
      <c r="G37" s="65">
        <f>SUM(G25:G36)</f>
        <v>3867</v>
      </c>
      <c r="H37" s="66"/>
      <c r="I37" s="67"/>
      <c r="J37" s="70"/>
      <c r="K37" s="69">
        <f>SUM(K25:K36)</f>
        <v>0</v>
      </c>
    </row>
    <row r="38" spans="1:11" ht="39" thickTop="1" x14ac:dyDescent="0.25">
      <c r="A38" s="49">
        <v>31</v>
      </c>
      <c r="B38" s="14" t="s">
        <v>21</v>
      </c>
      <c r="C38" s="33" t="s">
        <v>24</v>
      </c>
      <c r="D38" s="14" t="s">
        <v>10</v>
      </c>
      <c r="E38" s="14">
        <v>10</v>
      </c>
      <c r="F38" s="16">
        <v>379</v>
      </c>
      <c r="G38" s="16">
        <f t="shared" ref="G38" si="7">F38*E38</f>
        <v>3790</v>
      </c>
      <c r="H38" s="25" t="s">
        <v>66</v>
      </c>
      <c r="I38" s="19"/>
      <c r="J38" s="58"/>
      <c r="K38" s="59">
        <f>SUM(J38*E38)</f>
        <v>0</v>
      </c>
    </row>
    <row r="39" spans="1:11" ht="15.75" thickBot="1" x14ac:dyDescent="0.3">
      <c r="A39" s="71"/>
      <c r="B39" s="72" t="s">
        <v>60</v>
      </c>
      <c r="C39" s="73"/>
      <c r="D39" s="74"/>
      <c r="E39" s="74"/>
      <c r="F39" s="75"/>
      <c r="G39" s="76">
        <f>SUM(G38)</f>
        <v>3790</v>
      </c>
      <c r="H39" s="77"/>
      <c r="I39" s="78"/>
      <c r="J39" s="79"/>
      <c r="K39" s="80">
        <f>SUM(K38)</f>
        <v>0</v>
      </c>
    </row>
    <row r="40" spans="1:11" ht="16.5" thickTop="1" thickBot="1" x14ac:dyDescent="0.3">
      <c r="A40" s="50" t="s">
        <v>73</v>
      </c>
      <c r="B40" s="51"/>
      <c r="C40" s="52"/>
      <c r="D40" s="53"/>
      <c r="E40" s="53"/>
      <c r="F40" s="54"/>
      <c r="G40" s="55">
        <f>SUM(G24+G37+G39)</f>
        <v>20166</v>
      </c>
      <c r="H40" s="56"/>
      <c r="I40" s="56"/>
      <c r="J40" s="56"/>
      <c r="K40" s="57">
        <f>SUM(K24+K37+K39)</f>
        <v>0</v>
      </c>
    </row>
    <row r="41" spans="1:11" ht="16.5" thickTop="1" thickBot="1" x14ac:dyDescent="0.3">
      <c r="A41" s="50" t="s">
        <v>74</v>
      </c>
      <c r="B41" s="51"/>
      <c r="C41" s="52"/>
      <c r="D41" s="53"/>
      <c r="E41" s="53"/>
      <c r="F41" s="54"/>
      <c r="G41" s="55">
        <f>SUM(G40*1.21)</f>
        <v>24400.86</v>
      </c>
      <c r="H41" s="56"/>
      <c r="I41" s="56"/>
      <c r="J41" s="56"/>
      <c r="K41" s="57">
        <f>SUM(K40*1.21)</f>
        <v>0</v>
      </c>
    </row>
    <row r="42" spans="1:11" x14ac:dyDescent="0.25">
      <c r="A42"/>
      <c r="B42" s="4"/>
      <c r="F42" s="17"/>
      <c r="G42" s="17"/>
    </row>
    <row r="43" spans="1:11" x14ac:dyDescent="0.25">
      <c r="A43"/>
      <c r="B43" s="4"/>
      <c r="C43"/>
      <c r="D43"/>
      <c r="E43"/>
      <c r="F43"/>
      <c r="G43"/>
      <c r="H43" s="10"/>
      <c r="I43"/>
      <c r="J43"/>
      <c r="K43"/>
    </row>
    <row r="51" spans="4:10" x14ac:dyDescent="0.25">
      <c r="D51" s="12"/>
      <c r="E51" s="12"/>
      <c r="F51" s="12"/>
      <c r="G51" s="12"/>
      <c r="H51" s="13"/>
    </row>
    <row r="52" spans="4:10" x14ac:dyDescent="0.25">
      <c r="D52" s="34" t="s">
        <v>75</v>
      </c>
      <c r="E52" s="34"/>
      <c r="F52" s="34"/>
      <c r="G52" s="34"/>
      <c r="H52" s="34"/>
      <c r="I52" s="34"/>
      <c r="J52" s="34"/>
    </row>
  </sheetData>
  <mergeCells count="7">
    <mergeCell ref="J4:K4"/>
    <mergeCell ref="A40:C40"/>
    <mergeCell ref="A41:C41"/>
    <mergeCell ref="D52:J52"/>
    <mergeCell ref="H6:H23"/>
    <mergeCell ref="H25:H36"/>
    <mergeCell ref="F4:G4"/>
  </mergeCells>
  <pageMargins left="0.11811023622047245" right="0.11811023622047245" top="0.19685039370078741" bottom="0.19685039370078741" header="0.31496062992125984" footer="0.31496062992125984"/>
  <pageSetup paperSize="9" scale="62" fitToHeight="0" orientation="portrait" r:id="rId1"/>
  <ignoredErrors>
    <ignoredError sqref="G24 G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2020-02-25T07:45:56Z</cp:lastPrinted>
  <dcterms:created xsi:type="dcterms:W3CDTF">2018-05-21T11:46:33Z</dcterms:created>
  <dcterms:modified xsi:type="dcterms:W3CDTF">2020-02-26T11:21:10Z</dcterms:modified>
</cp:coreProperties>
</file>