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<sst xmlns="http://schemas.openxmlformats.org/spreadsheetml/2006/main" count="123" uniqueCount="72">
  <si>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</si>
  <si>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</si>
  <si>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</si>
  <si>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</si>
  <si>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</si>
  <si>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</si>
  <si>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</si>
  <si>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</si>
  <si>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Položka</t>
  </si>
  <si>
    <t>Předpokládaná cena - jednotková (bez DPH) v Kč</t>
  </si>
  <si>
    <t>Předpokládaná cena - celkem (bez DPH) v Kč</t>
  </si>
  <si>
    <t>Předpokládaná cena - celkem (s DPH) v Kč</t>
  </si>
  <si>
    <t>Drážková matice, pro drážku 8mm, M8, kompatibilní s ITEM</t>
  </si>
  <si>
    <t>Šroub s půlkulatou hlavou M8x16 pozink - ISO7380, kompatibilní s ITEM</t>
  </si>
  <si>
    <t>Hliníkový profil, drážka 8mm, 120x40, kompatibilní s ITEM</t>
  </si>
  <si>
    <t>Hliníkový úhelník 160x160-40 Al M8, kompatibilní s ITEM</t>
  </si>
  <si>
    <t>Spojovací sada pro úhelník 8 160x160 M8, kompatibilní s ITEM</t>
  </si>
  <si>
    <t>Hliníkový profil, drážka 8mm, 160x60, kompatibilní s ITEM</t>
  </si>
  <si>
    <t>Hliníkový profil, drážka 8mm, 200x40, kompatibiní s ITEM</t>
  </si>
  <si>
    <t>Hliníkový úhelník, pro drážku 8mm, 40x40, sada, kompatibilní s ITEM</t>
  </si>
  <si>
    <t>Hliníkový úhelník, pro drážku 8mm, 80x80, sada, kompatibilní s ITEM</t>
  </si>
  <si>
    <t>Hliníkový profil, drážka 8mm, 80x80, kompatibilní s ITEM</t>
  </si>
  <si>
    <t>Držák pojezdové kulatiny D10, kompatibilní s ITEM</t>
  </si>
  <si>
    <t>Stírací krytka, D10, kompatibilní s ITEM</t>
  </si>
  <si>
    <t>Plastová krytka, pro drážku 8mm, 160x80, kompatibilní s ITEM</t>
  </si>
  <si>
    <t>Plastová krytka, pro drážku 8mm, 240x28, kompatibilní s ITEM</t>
  </si>
  <si>
    <t>Ložisková jednotka, pro 8mm, D10, kompatibilní s ITEM</t>
  </si>
  <si>
    <t>Automatický čelní spoj, pro 8mm, kompatibilní s ITEM</t>
  </si>
  <si>
    <t>Automatický spoj, pro 8mm, kompatibilní s ITEM</t>
  </si>
  <si>
    <t>Pojezdové kolo se stavěcí nožkou, D62, 120x120, kompatibilní s ITEM</t>
  </si>
  <si>
    <t>Drážkový posuvný závěs, 8mm, 80x40, kompatibilní s ITEM</t>
  </si>
  <si>
    <t>Karabina, 60, D6, kompatibilní s ITEM</t>
  </si>
  <si>
    <t>Karabina, 80, D8, kompatibilní s ITEM</t>
  </si>
  <si>
    <t>Držák magnetický, pro drážku 8mm, kompatibilní s ITEM</t>
  </si>
  <si>
    <t>Držák dokumentů, pro drážku 8mm, A4, kompatibilní s ITEM</t>
  </si>
  <si>
    <t>Univerzální držák rozvodů, pro drážku 8mm, kompatibilní s ITEM</t>
  </si>
  <si>
    <t>Univerzální držák rozvodů, pro drážku 6mm, kompatibilní s ITEM</t>
  </si>
  <si>
    <t>Držák kabelů a hadic, pro drážku 8mm, kompatibilní s ITEM</t>
  </si>
  <si>
    <t>Hliníkový profil, 8mm, 40x40, kompatibilní s ITEM</t>
  </si>
  <si>
    <t>Hliníkový profil, 8mm, 40x40, L, kompatibilnmí s ITEM</t>
  </si>
  <si>
    <t>Hliníkový profil, 6mm , 30x30, L, kompatibilní s ITEM</t>
  </si>
  <si>
    <t>Automatický spoj, pro drážku 6mm, kompatibilní s ITEM</t>
  </si>
  <si>
    <t>Drážková matice, pro drážku 6mm, M6, kompatibilní s ITEM</t>
  </si>
  <si>
    <t>Drážková matice, pro drážku 8mm, M8, těžká, kompatibilní s ITEM</t>
  </si>
  <si>
    <t>Drážková matice, pro drážku 8mm, M6, težká, kompatibilní s ITEM</t>
  </si>
  <si>
    <t>Plastová krytka, pro drážku 8mm, 40x40, kompatibilní s ITEM</t>
  </si>
  <si>
    <t>Plastová krytka, pro drážku 6mm, 30x30, kompatibilní s ITEM</t>
  </si>
  <si>
    <t>Stavěcí nožka, pro drážku 6mm, D30, M6x60, kompatibilní s ITEM</t>
  </si>
  <si>
    <t>Hliníkový profil, drážka 8mm, 160x28, kompatibilní s ITEM</t>
  </si>
  <si>
    <t>Hlinikový profil, drážka 8mm, 120x16, kompatibilní s ITEM</t>
  </si>
  <si>
    <t>Plastová krytka, 5/8, 160x16, kompatibilní s ITEM</t>
  </si>
  <si>
    <t>Plastová krytka, pro drážku 8mm, 160x28, kompatibilní s ITEM</t>
  </si>
  <si>
    <t>Plastová krytka, pro drážku 8mm, 200x28, černá, kompatibilní s ITEM</t>
  </si>
  <si>
    <t>Plastová krytka, pro drážku 8mm, 240x28, černá, kompatibilní s ITEM</t>
  </si>
  <si>
    <t>Plastová krytka X, pro drážku 8mm, 80x16, šedá RAL 7042, kompatibilní s ITEM</t>
  </si>
  <si>
    <t>Hliníkový profil, drážka 8mm, 80x40, kompatibilní s ITEM</t>
  </si>
  <si>
    <t>Hliníkový profil, drážka 8mm, 120x40, L, kompatibilní s ITEM</t>
  </si>
  <si>
    <t>Hliníkový profil, drážka 8mm, 160x40, L, kompatibilní s ITEM</t>
  </si>
  <si>
    <t>Hliníkový úhelník, V 5, 20, kompatibilní s ITEM</t>
  </si>
  <si>
    <t>Hliníkový úhelník, V 6, 30, kompatibilní s ITEM</t>
  </si>
  <si>
    <t>Hliníkový úhelník, V 8, 40, kompatibilní s ITEM</t>
  </si>
  <si>
    <t>Úhlový spojovací prvek, 2 ,40x40-45, kompatibilní s ITEM</t>
  </si>
  <si>
    <t>Hliníkový úhelník, pro drážku 8mm, 40x40-45°, kompatibilní s ITEM</t>
  </si>
  <si>
    <t>jednotky</t>
  </si>
  <si>
    <t>kusy</t>
  </si>
  <si>
    <t>v metrech</t>
  </si>
  <si>
    <t>sady</t>
  </si>
  <si>
    <t>Hliníkový profil, drážka 8mm, 200x28, kompatibilní s ITEM</t>
  </si>
  <si>
    <t>Ložisková jednotka, pro 8mm, D12, kompatibilní s ITEM</t>
  </si>
  <si>
    <r>
      <t>Dodávka konstrukčních materiálů  pro projekt ESS 03 - 2019</t>
    </r>
    <r>
      <rPr>
        <b/>
        <vertAlign val="superscript"/>
        <sz val="16"/>
        <rFont val="Arial"/>
        <family val="2"/>
      </rPr>
      <t>*</t>
    </r>
  </si>
  <si>
    <t>takto podbarvená pole účastník povinně vyplní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</si>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</sst>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</numFmts>
  <fonts count="26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color rgb="FFFF0000"/>
      <name val="Arial"/>
      <family val="2"/>
    </font>
    <font>
      <b/>
      <vertAlign val="superscript"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65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25" applyFont="1" applyAlignment="1">
      <alignment vertical="top"/>
    </xf>
    <xf numFmtId="164" fontId="12" fillId="0" borderId="0" xfId="25" applyNumberFormat="1" applyFont="1" applyFill="1" applyAlignment="1">
      <alignment vertical="top"/>
    </xf>
    <xf numFmtId="164" fontId="13" fillId="0" borderId="0" xfId="22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5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164" fontId="15" fillId="2" borderId="2" xfId="22" applyFont="1" applyFill="1" applyBorder="1" applyAlignment="1">
      <alignment horizontal="left" vertical="top"/>
    </xf>
    <xf numFmtId="164" fontId="10" fillId="2" borderId="2" xfId="22" applyFont="1" applyFill="1" applyBorder="1" applyAlignment="1">
      <alignment horizontal="center" vertical="top"/>
    </xf>
    <xf numFmtId="164" fontId="1" fillId="3" borderId="0" xfId="22" applyFont="1" applyFill="1" applyAlignment="1">
      <alignment vertical="top"/>
    </xf>
    <xf numFmtId="164" fontId="1" fillId="3" borderId="0" xfId="22" applyFont="1" applyFill="1" applyBorder="1" applyAlignment="1">
      <alignment vertical="top"/>
    </xf>
    <xf numFmtId="164" fontId="1" fillId="3" borderId="0" xfId="22" applyFont="1" applyFill="1" applyAlignment="1">
      <alignment vertical="top" wrapText="1"/>
    </xf>
    <xf numFmtId="0" fontId="10" fillId="0" borderId="0" xfId="0" applyFont="1" applyAlignment="1">
      <alignment horizontal="center" vertical="center"/>
    </xf>
    <xf numFmtId="164" fontId="14" fillId="4" borderId="3" xfId="22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/>
    </xf>
    <xf numFmtId="164" fontId="17" fillId="2" borderId="5" xfId="22" applyFont="1" applyFill="1" applyBorder="1" applyAlignment="1">
      <alignment vertical="top"/>
    </xf>
    <xf numFmtId="168" fontId="17" fillId="5" borderId="6" xfId="20" applyNumberFormat="1" applyFont="1" applyFill="1" applyBorder="1" applyAlignment="1">
      <alignment vertical="top"/>
    </xf>
    <xf numFmtId="168" fontId="17" fillId="6" borderId="7" xfId="20" applyNumberFormat="1" applyFont="1" applyFill="1" applyBorder="1" applyAlignment="1">
      <alignment vertical="top"/>
    </xf>
    <xf numFmtId="164" fontId="18" fillId="0" borderId="0" xfId="22" applyFont="1" applyFill="1" applyAlignment="1">
      <alignment horizontal="center" vertical="top"/>
    </xf>
    <xf numFmtId="0" fontId="0" fillId="0" borderId="0" xfId="0" applyAlignment="1">
      <alignment horizontal="center" vertical="center"/>
    </xf>
    <xf numFmtId="164" fontId="14" fillId="4" borderId="8" xfId="22" applyFont="1" applyFill="1" applyBorder="1" applyAlignment="1">
      <alignment horizontal="center" vertical="center" wrapText="1"/>
    </xf>
    <xf numFmtId="164" fontId="10" fillId="0" borderId="9" xfId="22" applyFont="1" applyFill="1" applyBorder="1" applyAlignment="1" applyProtection="1">
      <alignment horizontal="center" vertical="top"/>
      <protection hidden="1"/>
    </xf>
    <xf numFmtId="168" fontId="10" fillId="0" borderId="9" xfId="0" applyNumberFormat="1" applyFont="1" applyBorder="1" applyAlignment="1" applyProtection="1">
      <alignment horizontal="right" vertical="center"/>
      <protection locked="0"/>
    </xf>
    <xf numFmtId="166" fontId="10" fillId="0" borderId="9" xfId="22" applyNumberFormat="1" applyFont="1" applyFill="1" applyBorder="1" applyAlignment="1">
      <alignment vertical="top"/>
    </xf>
    <xf numFmtId="164" fontId="10" fillId="0" borderId="0" xfId="22" applyFont="1" applyFill="1" applyAlignment="1" applyProtection="1">
      <alignment horizontal="center" vertical="center"/>
      <protection hidden="1"/>
    </xf>
    <xf numFmtId="168" fontId="10" fillId="0" borderId="0" xfId="22" applyNumberFormat="1" applyFont="1" applyFill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4" fontId="16" fillId="4" borderId="10" xfId="22" applyFont="1" applyFill="1" applyBorder="1" applyAlignment="1">
      <alignment horizontal="center" vertical="center" wrapText="1"/>
    </xf>
    <xf numFmtId="166" fontId="14" fillId="5" borderId="6" xfId="20" applyNumberFormat="1" applyFont="1" applyFill="1" applyBorder="1" applyAlignment="1">
      <alignment vertical="top"/>
    </xf>
    <xf numFmtId="166" fontId="14" fillId="6" borderId="7" xfId="20" applyNumberFormat="1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15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top"/>
    </xf>
    <xf numFmtId="166" fontId="10" fillId="0" borderId="9" xfId="22" applyNumberFormat="1" applyFont="1" applyFill="1" applyBorder="1" applyAlignment="1">
      <alignment vertical="center"/>
    </xf>
    <xf numFmtId="164" fontId="1" fillId="3" borderId="11" xfId="22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8" fontId="10" fillId="0" borderId="11" xfId="22" applyNumberFormat="1" applyFont="1" applyFill="1" applyBorder="1" applyAlignment="1" applyProtection="1">
      <alignment vertical="center"/>
      <protection locked="0"/>
    </xf>
    <xf numFmtId="164" fontId="10" fillId="0" borderId="11" xfId="22" applyFont="1" applyFill="1" applyBorder="1" applyAlignment="1" applyProtection="1">
      <alignment horizontal="center" vertical="center"/>
      <protection hidden="1"/>
    </xf>
    <xf numFmtId="166" fontId="10" fillId="0" borderId="11" xfId="22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164" fontId="14" fillId="2" borderId="5" xfId="22" applyFont="1" applyFill="1" applyBorder="1" applyAlignment="1">
      <alignment horizontal="center" vertical="top"/>
    </xf>
    <xf numFmtId="164" fontId="14" fillId="2" borderId="13" xfId="22" applyFont="1" applyFill="1" applyBorder="1" applyAlignment="1">
      <alignment horizontal="center" vertical="top"/>
    </xf>
    <xf numFmtId="164" fontId="18" fillId="0" borderId="0" xfId="22" applyFont="1" applyFill="1" applyAlignment="1">
      <alignment horizontal="center" vertical="top"/>
    </xf>
    <xf numFmtId="168" fontId="10" fillId="7" borderId="0" xfId="22" applyNumberFormat="1" applyFont="1" applyFill="1" applyAlignment="1" applyProtection="1">
      <alignment vertical="center"/>
      <protection locked="0"/>
    </xf>
    <xf numFmtId="168" fontId="10" fillId="7" borderId="11" xfId="22" applyNumberFormat="1" applyFont="1" applyFill="1" applyBorder="1" applyAlignment="1" applyProtection="1">
      <alignment vertical="center"/>
      <protection locked="0"/>
    </xf>
    <xf numFmtId="168" fontId="10" fillId="7" borderId="9" xfId="22" applyNumberFormat="1" applyFont="1" applyFill="1" applyBorder="1" applyAlignment="1" applyProtection="1">
      <alignment vertical="center"/>
      <protection locked="0"/>
    </xf>
    <xf numFmtId="164" fontId="20" fillId="0" borderId="0" xfId="22" applyFont="1" applyFill="1" applyAlignment="1">
      <alignment vertical="top"/>
    </xf>
    <xf numFmtId="0" fontId="10" fillId="7" borderId="14" xfId="0" applyFont="1" applyFill="1" applyBorder="1" applyAlignment="1">
      <alignment vertical="top"/>
    </xf>
    <xf numFmtId="164" fontId="10" fillId="0" borderId="15" xfId="22" applyFont="1" applyFill="1" applyBorder="1" applyAlignment="1">
      <alignment horizontal="center" vertical="top"/>
    </xf>
    <xf numFmtId="164" fontId="10" fillId="0" borderId="15" xfId="22" applyFont="1" applyFill="1" applyBorder="1" applyAlignment="1">
      <alignment vertical="top"/>
    </xf>
    <xf numFmtId="164" fontId="10" fillId="0" borderId="16" xfId="22" applyFont="1" applyFill="1" applyBorder="1" applyAlignment="1">
      <alignment horizontal="center" vertical="top"/>
    </xf>
    <xf numFmtId="164" fontId="14" fillId="0" borderId="16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83248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81438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38100</xdr:colOff>
      <xdr:row>62</xdr:row>
      <xdr:rowOff>19050</xdr:rowOff>
    </xdr:from>
    <xdr:to>
      <xdr:col>2</xdr:col>
      <xdr:colOff>457200</xdr:colOff>
      <xdr:row>67</xdr:row>
      <xdr:rowOff>142875</xdr:rowOff>
    </xdr:to>
    <xdr:sp macro="" textlink="">
      <xdr:nvSpPr>
        <xdr:cNvPr id="4" name="TextovéPole 3"/>
        <xdr:cNvSpPr txBox="1"/>
      </xdr:nvSpPr>
      <xdr:spPr>
        <a:xfrm>
          <a:off x="723900" y="11991975"/>
          <a:ext cx="8315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800" b="1" baseline="30000"/>
            <a:t>* V projektu ESS SCANDINAVIA byl pořízen stavebnicový hliníkový systému profilů společnosti  - ITEM „Item Industrietechnik GmbH“.</a:t>
          </a:r>
          <a:r>
            <a:rPr lang="cs-CZ" sz="1800" b="1" baseline="0"/>
            <a:t> </a:t>
          </a:r>
          <a:r>
            <a:rPr lang="cs-CZ" sz="1800" b="1" baseline="30000"/>
            <a:t>  Z tohoto důvodu je nutné, aby další pořízené produkty byly s tímto stavebnicovým hliníkovým systémem profilů kompatibilní, nezanášel nepřesnosti v konstrukci a neomezoval všestrannost využití již zakoupených komponent.</a:t>
          </a:r>
        </a:p>
      </xdr:txBody>
    </xdr:sp>
    <xdr:clientData/>
  </xdr:twoCellAnchor>
  <xdr:twoCellAnchor>
    <xdr:from>
      <xdr:col>1</xdr:col>
      <xdr:colOff>76200</xdr:colOff>
      <xdr:row>71</xdr:row>
      <xdr:rowOff>57150</xdr:rowOff>
    </xdr:from>
    <xdr:to>
      <xdr:col>7</xdr:col>
      <xdr:colOff>933450</xdr:colOff>
      <xdr:row>75</xdr:row>
      <xdr:rowOff>85725</xdr:rowOff>
    </xdr:to>
    <xdr:sp macro="" textlink="">
      <xdr:nvSpPr>
        <xdr:cNvPr id="5" name="TextovéPole 4"/>
        <xdr:cNvSpPr txBox="1"/>
      </xdr:nvSpPr>
      <xdr:spPr>
        <a:xfrm>
          <a:off x="762000" y="13658850"/>
          <a:ext cx="14077950" cy="752475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90"/>
  <sheetViews>
    <sheetView showGridLines="0" tabSelected="1" zoomScale="85" zoomScaleNormal="85" workbookViewId="0" topLeftCell="A34">
      <selection activeCell="I72" sqref="I72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10.875" style="11" customWidth="1"/>
    <col min="4" max="4" width="7.25390625" style="1" customWidth="1"/>
    <col min="5" max="5" width="15.00390625" style="1" customWidth="1"/>
    <col min="6" max="6" width="16.25390625" style="1" customWidth="1"/>
    <col min="7" max="7" width="20.50390625" style="1" customWidth="1"/>
    <col min="8" max="8" width="21.25390625" style="3" customWidth="1"/>
    <col min="9" max="9" width="17.375" style="3" customWidth="1"/>
    <col min="10" max="10" width="8.50390625" style="3" customWidth="1"/>
    <col min="11" max="11" width="12.75390625" style="3" customWidth="1"/>
    <col min="12" max="1026" width="8.125" style="3" customWidth="1"/>
    <col min="1027" max="1027" width="9.00390625" style="6" customWidth="1"/>
    <col min="1028" max="16384" width="9.00390625" style="6" customWidth="1"/>
  </cols>
  <sheetData>
    <row r="1" spans="2:3" ht="20.25">
      <c r="B1" s="55" t="s">
        <v>69</v>
      </c>
      <c r="C1" s="30"/>
    </row>
    <row r="2" spans="2:3" ht="20.25">
      <c r="B2" s="55"/>
      <c r="C2" s="30"/>
    </row>
    <row r="4" spans="1:1026" s="13" customFormat="1" ht="45">
      <c r="A4" s="25" t="s">
        <v>8</v>
      </c>
      <c r="B4" s="39" t="s">
        <v>7</v>
      </c>
      <c r="C4" s="32" t="s">
        <v>63</v>
      </c>
      <c r="D4" s="25" t="s">
        <v>1</v>
      </c>
      <c r="E4" s="25" t="s">
        <v>4</v>
      </c>
      <c r="F4" s="25" t="s">
        <v>5</v>
      </c>
      <c r="G4" s="25" t="s">
        <v>6</v>
      </c>
      <c r="H4" s="25" t="s">
        <v>9</v>
      </c>
      <c r="I4" s="25" t="s">
        <v>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</row>
    <row r="5" spans="1:10" ht="14.25">
      <c r="A5" s="24">
        <f>1</f>
        <v>1</v>
      </c>
      <c r="B5" s="21" t="s">
        <v>12</v>
      </c>
      <c r="C5" s="31" t="s">
        <v>64</v>
      </c>
      <c r="D5" s="31">
        <v>150</v>
      </c>
      <c r="E5" s="56">
        <v>0</v>
      </c>
      <c r="F5" s="37">
        <f>E5*D5</f>
        <v>0</v>
      </c>
      <c r="G5" s="36" t="str">
        <f>IF(F5&lt;=I5,"VYHOVUJE","NEVYHOVUJE")</f>
        <v>VYHOVUJE</v>
      </c>
      <c r="H5" s="31">
        <v>50</v>
      </c>
      <c r="I5" s="38">
        <f>H5*D5</f>
        <v>7500</v>
      </c>
      <c r="J5" s="2"/>
    </row>
    <row r="6" spans="1:10" ht="14.25">
      <c r="A6" s="24">
        <f>A5+1</f>
        <v>2</v>
      </c>
      <c r="B6" s="21" t="s">
        <v>13</v>
      </c>
      <c r="C6" s="31" t="s">
        <v>64</v>
      </c>
      <c r="D6" s="31">
        <v>150</v>
      </c>
      <c r="E6" s="56">
        <v>0</v>
      </c>
      <c r="F6" s="37">
        <f>E6*D6</f>
        <v>0</v>
      </c>
      <c r="G6" s="36" t="str">
        <f>IF(F6&lt;=I6,"VYHOVUJE","NEVYHOVUJE")</f>
        <v>VYHOVUJE</v>
      </c>
      <c r="H6" s="31">
        <v>70</v>
      </c>
      <c r="I6" s="38">
        <f>H6*D6</f>
        <v>10500</v>
      </c>
      <c r="J6" s="2"/>
    </row>
    <row r="7" spans="1:10" ht="14.25">
      <c r="A7" s="24">
        <f aca="true" t="shared" si="0" ref="A7:A43">A6+1</f>
        <v>3</v>
      </c>
      <c r="B7" s="21" t="s">
        <v>14</v>
      </c>
      <c r="C7" s="31" t="s">
        <v>65</v>
      </c>
      <c r="D7" s="31">
        <v>5</v>
      </c>
      <c r="E7" s="56">
        <v>0</v>
      </c>
      <c r="F7" s="37">
        <f>E7*D7</f>
        <v>0</v>
      </c>
      <c r="G7" s="36" t="str">
        <f>IF(F7&lt;=I7,"VYHOVUJE","NEVYHOVUJE")</f>
        <v>VYHOVUJE</v>
      </c>
      <c r="H7" s="31">
        <v>4220</v>
      </c>
      <c r="I7" s="38">
        <f>H7*D7</f>
        <v>21100</v>
      </c>
      <c r="J7" s="2"/>
    </row>
    <row r="8" spans="1:10" ht="14.25">
      <c r="A8" s="24">
        <f t="shared" si="0"/>
        <v>4</v>
      </c>
      <c r="B8" s="21" t="s">
        <v>15</v>
      </c>
      <c r="C8" s="31" t="s">
        <v>64</v>
      </c>
      <c r="D8" s="31">
        <v>20</v>
      </c>
      <c r="E8" s="56">
        <v>0</v>
      </c>
      <c r="F8" s="37">
        <f>E8*D8</f>
        <v>0</v>
      </c>
      <c r="G8" s="36" t="str">
        <f>IF(F8&lt;=I8,"VYHOVUJE","NEVYHOVUJE")</f>
        <v>VYHOVUJE</v>
      </c>
      <c r="H8" s="31">
        <v>900</v>
      </c>
      <c r="I8" s="38">
        <f>H8*D8</f>
        <v>18000</v>
      </c>
      <c r="J8" s="2"/>
    </row>
    <row r="9" spans="1:10" ht="14.25">
      <c r="A9" s="24">
        <f t="shared" si="0"/>
        <v>5</v>
      </c>
      <c r="B9" s="21" t="s">
        <v>16</v>
      </c>
      <c r="C9" s="31" t="s">
        <v>64</v>
      </c>
      <c r="D9" s="31">
        <v>40</v>
      </c>
      <c r="E9" s="56">
        <v>0</v>
      </c>
      <c r="F9" s="37">
        <f>E9*D9</f>
        <v>0</v>
      </c>
      <c r="G9" s="36" t="str">
        <f>IF(F9&lt;=I9,"VYHOVUJE","NEVYHOVUJE")</f>
        <v>VYHOVUJE</v>
      </c>
      <c r="H9" s="31">
        <v>300</v>
      </c>
      <c r="I9" s="38">
        <f>H9*D9</f>
        <v>12000</v>
      </c>
      <c r="J9" s="2"/>
    </row>
    <row r="10" spans="1:10" ht="14.25">
      <c r="A10" s="24">
        <f t="shared" si="0"/>
        <v>6</v>
      </c>
      <c r="B10" s="21" t="s">
        <v>17</v>
      </c>
      <c r="C10" s="31" t="s">
        <v>65</v>
      </c>
      <c r="D10" s="31">
        <v>4</v>
      </c>
      <c r="E10" s="56">
        <v>0</v>
      </c>
      <c r="F10" s="37">
        <f>E10*D10</f>
        <v>0</v>
      </c>
      <c r="G10" s="36" t="str">
        <f>IF(F10&lt;=I10,"VYHOVUJE","NEVYHOVUJE")</f>
        <v>VYHOVUJE</v>
      </c>
      <c r="H10" s="31">
        <v>3750</v>
      </c>
      <c r="I10" s="38">
        <f aca="true" t="shared" si="1" ref="I10:I57">H10*D10</f>
        <v>15000</v>
      </c>
      <c r="J10" s="2"/>
    </row>
    <row r="11" spans="1:10" ht="14.25">
      <c r="A11" s="24">
        <f t="shared" si="0"/>
        <v>7</v>
      </c>
      <c r="B11" s="21" t="s">
        <v>18</v>
      </c>
      <c r="C11" s="31" t="s">
        <v>65</v>
      </c>
      <c r="D11" s="31">
        <v>6</v>
      </c>
      <c r="E11" s="56">
        <v>0</v>
      </c>
      <c r="F11" s="37">
        <f>E11*D11</f>
        <v>0</v>
      </c>
      <c r="G11" s="36" t="str">
        <f>IF(F11&lt;=I11,"VYHOVUJE","NEVYHOVUJE")</f>
        <v>VYHOVUJE</v>
      </c>
      <c r="H11" s="31">
        <v>4550</v>
      </c>
      <c r="I11" s="38">
        <f t="shared" si="1"/>
        <v>27300</v>
      </c>
      <c r="J11" s="2"/>
    </row>
    <row r="12" spans="1:10" ht="14.25">
      <c r="A12" s="24">
        <f t="shared" si="0"/>
        <v>8</v>
      </c>
      <c r="B12" s="21" t="s">
        <v>19</v>
      </c>
      <c r="C12" s="31" t="s">
        <v>64</v>
      </c>
      <c r="D12" s="31">
        <v>150</v>
      </c>
      <c r="E12" s="56">
        <v>0</v>
      </c>
      <c r="F12" s="37">
        <f>E12*D12</f>
        <v>0</v>
      </c>
      <c r="G12" s="36" t="str">
        <f>IF(F12&lt;=I12,"VYHOVUJE","NEVYHOVUJE")</f>
        <v>VYHOVUJE</v>
      </c>
      <c r="H12" s="31">
        <v>190</v>
      </c>
      <c r="I12" s="38">
        <f t="shared" si="1"/>
        <v>28500</v>
      </c>
      <c r="J12" s="2"/>
    </row>
    <row r="13" spans="1:10" ht="14.25">
      <c r="A13" s="24">
        <f t="shared" si="0"/>
        <v>9</v>
      </c>
      <c r="B13" s="21" t="s">
        <v>20</v>
      </c>
      <c r="C13" s="31" t="s">
        <v>64</v>
      </c>
      <c r="D13" s="31">
        <v>150</v>
      </c>
      <c r="E13" s="56">
        <v>0</v>
      </c>
      <c r="F13" s="37">
        <f>E13*D13</f>
        <v>0</v>
      </c>
      <c r="G13" s="36" t="str">
        <f>IF(F13&lt;=I13,"VYHOVUJE","NEVYHOVUJE")</f>
        <v>VYHOVUJE</v>
      </c>
      <c r="H13" s="31">
        <v>230</v>
      </c>
      <c r="I13" s="38">
        <f t="shared" si="1"/>
        <v>34500</v>
      </c>
      <c r="J13" s="2"/>
    </row>
    <row r="14" spans="1:10" ht="14.25">
      <c r="A14" s="24">
        <f t="shared" si="0"/>
        <v>10</v>
      </c>
      <c r="B14" s="21" t="s">
        <v>21</v>
      </c>
      <c r="C14" s="31" t="s">
        <v>65</v>
      </c>
      <c r="D14" s="31">
        <v>3</v>
      </c>
      <c r="E14" s="56">
        <v>0</v>
      </c>
      <c r="F14" s="37">
        <f>E14*D14</f>
        <v>0</v>
      </c>
      <c r="G14" s="36" t="str">
        <f>IF(F14&lt;=I14,"VYHOVUJE","NEVYHOVUJE")</f>
        <v>VYHOVUJE</v>
      </c>
      <c r="H14" s="31">
        <v>2800</v>
      </c>
      <c r="I14" s="38">
        <f t="shared" si="1"/>
        <v>8400</v>
      </c>
      <c r="J14" s="2"/>
    </row>
    <row r="15" spans="1:10" ht="14.25">
      <c r="A15" s="24">
        <f t="shared" si="0"/>
        <v>11</v>
      </c>
      <c r="B15" s="21" t="s">
        <v>22</v>
      </c>
      <c r="C15" s="24" t="s">
        <v>65</v>
      </c>
      <c r="D15" s="31">
        <v>5</v>
      </c>
      <c r="E15" s="56">
        <v>0</v>
      </c>
      <c r="F15" s="37">
        <f>E15*D15</f>
        <v>0</v>
      </c>
      <c r="G15" s="36" t="str">
        <f>IF(F15&lt;=I15,"VYHOVUJE","NEVYHOVUJE")</f>
        <v>VYHOVUJE</v>
      </c>
      <c r="H15" s="31">
        <v>350</v>
      </c>
      <c r="I15" s="38">
        <f t="shared" si="1"/>
        <v>1750</v>
      </c>
      <c r="J15" s="2"/>
    </row>
    <row r="16" spans="1:10" ht="14.25">
      <c r="A16" s="24">
        <f t="shared" si="0"/>
        <v>12</v>
      </c>
      <c r="B16" s="21" t="s">
        <v>23</v>
      </c>
      <c r="C16" s="24" t="s">
        <v>66</v>
      </c>
      <c r="D16" s="31">
        <v>40</v>
      </c>
      <c r="E16" s="56">
        <v>0</v>
      </c>
      <c r="F16" s="37">
        <f aca="true" t="shared" si="2" ref="F6:F57">E16*D16</f>
        <v>0</v>
      </c>
      <c r="G16" s="36" t="str">
        <f>IF(F16&lt;=I16,"VYHOVUJE","NEVYHOVUJE")</f>
        <v>VYHOVUJE</v>
      </c>
      <c r="H16" s="31">
        <v>430</v>
      </c>
      <c r="I16" s="38">
        <f t="shared" si="1"/>
        <v>17200</v>
      </c>
      <c r="J16" s="2"/>
    </row>
    <row r="17" spans="1:10" ht="14.25">
      <c r="A17" s="24">
        <f t="shared" si="0"/>
        <v>13</v>
      </c>
      <c r="B17" s="21" t="s">
        <v>24</v>
      </c>
      <c r="C17" s="31" t="s">
        <v>64</v>
      </c>
      <c r="D17" s="31">
        <v>60</v>
      </c>
      <c r="E17" s="56">
        <v>0</v>
      </c>
      <c r="F17" s="37">
        <f>E17*D17</f>
        <v>0</v>
      </c>
      <c r="G17" s="36" t="str">
        <f>IF(F17&lt;=I17,"VYHOVUJE","NEVYHOVUJE")</f>
        <v>VYHOVUJE</v>
      </c>
      <c r="H17" s="31">
        <v>250</v>
      </c>
      <c r="I17" s="38">
        <f t="shared" si="1"/>
        <v>15000</v>
      </c>
      <c r="J17" s="2"/>
    </row>
    <row r="18" spans="1:10" ht="14.25">
      <c r="A18" s="24">
        <f t="shared" si="0"/>
        <v>14</v>
      </c>
      <c r="B18" s="21" t="s">
        <v>25</v>
      </c>
      <c r="C18" s="31" t="s">
        <v>64</v>
      </c>
      <c r="D18" s="31">
        <v>60</v>
      </c>
      <c r="E18" s="56">
        <v>0</v>
      </c>
      <c r="F18" s="37">
        <f>E18*D18</f>
        <v>0</v>
      </c>
      <c r="G18" s="36" t="str">
        <f>IF(F18&lt;=I18,"VYHOVUJE","NEVYHOVUJE")</f>
        <v>VYHOVUJE</v>
      </c>
      <c r="H18" s="31">
        <v>250</v>
      </c>
      <c r="I18" s="38">
        <f t="shared" si="1"/>
        <v>15000</v>
      </c>
      <c r="J18" s="2"/>
    </row>
    <row r="19" spans="1:10" s="3" customFormat="1" ht="14.25">
      <c r="A19" s="24">
        <f t="shared" si="0"/>
        <v>15</v>
      </c>
      <c r="B19" s="21" t="s">
        <v>68</v>
      </c>
      <c r="C19" s="31" t="s">
        <v>64</v>
      </c>
      <c r="D19" s="31">
        <v>10</v>
      </c>
      <c r="E19" s="56">
        <v>0</v>
      </c>
      <c r="F19" s="37">
        <f t="shared" si="2"/>
        <v>0</v>
      </c>
      <c r="G19" s="36" t="str">
        <f>IF(F19&lt;=I19,"VYHOVUJE","NEVYHOVUJE")</f>
        <v>VYHOVUJE</v>
      </c>
      <c r="H19" s="31">
        <v>1900</v>
      </c>
      <c r="I19" s="38">
        <f t="shared" si="1"/>
        <v>19000</v>
      </c>
      <c r="J19" s="2"/>
    </row>
    <row r="20" spans="1:10" ht="14.25">
      <c r="A20" s="24">
        <f t="shared" si="0"/>
        <v>16</v>
      </c>
      <c r="B20" s="21" t="s">
        <v>26</v>
      </c>
      <c r="C20" s="31" t="s">
        <v>64</v>
      </c>
      <c r="D20" s="31">
        <v>5</v>
      </c>
      <c r="E20" s="56">
        <v>0</v>
      </c>
      <c r="F20" s="37">
        <f>E20*D20</f>
        <v>0</v>
      </c>
      <c r="G20" s="36" t="str">
        <f>IF(F20&lt;=I20,"VYHOVUJE","NEVYHOVUJE")</f>
        <v>VYHOVUJE</v>
      </c>
      <c r="H20" s="31">
        <v>1800</v>
      </c>
      <c r="I20" s="38">
        <f t="shared" si="1"/>
        <v>9000</v>
      </c>
      <c r="J20" s="2"/>
    </row>
    <row r="21" spans="1:10" ht="14.25">
      <c r="A21" s="24">
        <f t="shared" si="0"/>
        <v>17</v>
      </c>
      <c r="B21" s="21" t="s">
        <v>27</v>
      </c>
      <c r="C21" s="31" t="s">
        <v>64</v>
      </c>
      <c r="D21" s="31">
        <v>5</v>
      </c>
      <c r="E21" s="56">
        <v>0</v>
      </c>
      <c r="F21" s="37">
        <f>E21*D21</f>
        <v>0</v>
      </c>
      <c r="G21" s="36" t="str">
        <f>IF(F21&lt;=I21,"VYHOVUJE","NEVYHOVUJE")</f>
        <v>VYHOVUJE</v>
      </c>
      <c r="H21" s="31">
        <v>480</v>
      </c>
      <c r="I21" s="38">
        <f t="shared" si="1"/>
        <v>2400</v>
      </c>
      <c r="J21" s="2"/>
    </row>
    <row r="22" spans="1:10" ht="14.25">
      <c r="A22" s="24">
        <f t="shared" si="0"/>
        <v>18</v>
      </c>
      <c r="B22" s="23" t="s">
        <v>28</v>
      </c>
      <c r="C22" s="31" t="s">
        <v>64</v>
      </c>
      <c r="D22" s="31">
        <v>6</v>
      </c>
      <c r="E22" s="56">
        <v>0</v>
      </c>
      <c r="F22" s="37">
        <f>E22*D22</f>
        <v>0</v>
      </c>
      <c r="G22" s="36" t="str">
        <f>IF(F22&lt;=I22,"VYHOVUJE","NEVYHOVUJE")</f>
        <v>VYHOVUJE</v>
      </c>
      <c r="H22" s="31">
        <v>180</v>
      </c>
      <c r="I22" s="38">
        <f t="shared" si="1"/>
        <v>1080</v>
      </c>
      <c r="J22" s="2"/>
    </row>
    <row r="23" spans="1:10" ht="14.25">
      <c r="A23" s="24">
        <f t="shared" si="0"/>
        <v>19</v>
      </c>
      <c r="B23" s="23" t="s">
        <v>29</v>
      </c>
      <c r="C23" s="31" t="s">
        <v>66</v>
      </c>
      <c r="D23" s="31">
        <v>6</v>
      </c>
      <c r="E23" s="56">
        <v>0</v>
      </c>
      <c r="F23" s="37">
        <f>E23*D23</f>
        <v>0</v>
      </c>
      <c r="G23" s="36" t="str">
        <f>IF(F23&lt;=I23,"VYHOVUJE","NEVYHOVUJE")</f>
        <v>VYHOVUJE</v>
      </c>
      <c r="H23" s="31">
        <v>2400</v>
      </c>
      <c r="I23" s="38">
        <f t="shared" si="1"/>
        <v>14400</v>
      </c>
      <c r="J23" s="2"/>
    </row>
    <row r="24" spans="1:10" ht="14.25">
      <c r="A24" s="24">
        <f t="shared" si="0"/>
        <v>20</v>
      </c>
      <c r="B24" s="21" t="s">
        <v>30</v>
      </c>
      <c r="C24" s="31" t="s">
        <v>64</v>
      </c>
      <c r="D24" s="31">
        <v>40</v>
      </c>
      <c r="E24" s="56">
        <v>0</v>
      </c>
      <c r="F24" s="37">
        <f>E24*D24</f>
        <v>0</v>
      </c>
      <c r="G24" s="36" t="str">
        <f>IF(F24&lt;=I24,"VYHOVUJE","NEVYHOVUJE")</f>
        <v>VYHOVUJE</v>
      </c>
      <c r="H24" s="31">
        <v>230</v>
      </c>
      <c r="I24" s="38">
        <f t="shared" si="1"/>
        <v>9200</v>
      </c>
      <c r="J24" s="2"/>
    </row>
    <row r="25" spans="1:10" ht="14.25">
      <c r="A25" s="24">
        <f t="shared" si="0"/>
        <v>21</v>
      </c>
      <c r="B25" s="23" t="s">
        <v>31</v>
      </c>
      <c r="C25" s="31" t="s">
        <v>64</v>
      </c>
      <c r="D25" s="31">
        <v>35</v>
      </c>
      <c r="E25" s="56">
        <v>0</v>
      </c>
      <c r="F25" s="37">
        <f t="shared" si="2"/>
        <v>0</v>
      </c>
      <c r="G25" s="36" t="str">
        <f>IF(F25&lt;=I25,"VYHOVUJE","NEVYHOVUJE")</f>
        <v>VYHOVUJE</v>
      </c>
      <c r="H25" s="31">
        <v>100</v>
      </c>
      <c r="I25" s="38">
        <f t="shared" si="1"/>
        <v>3500</v>
      </c>
      <c r="J25" s="2"/>
    </row>
    <row r="26" spans="1:10" ht="14.25">
      <c r="A26" s="24">
        <f t="shared" si="0"/>
        <v>22</v>
      </c>
      <c r="B26" s="23" t="s">
        <v>32</v>
      </c>
      <c r="C26" s="31" t="s">
        <v>64</v>
      </c>
      <c r="D26" s="31">
        <v>35</v>
      </c>
      <c r="E26" s="56">
        <v>0</v>
      </c>
      <c r="F26" s="37">
        <f>E26*D26</f>
        <v>0</v>
      </c>
      <c r="G26" s="36" t="str">
        <f>IF(F26&lt;=I26,"VYHOVUJE","NEVYHOVUJE")</f>
        <v>VYHOVUJE</v>
      </c>
      <c r="H26" s="31">
        <v>160</v>
      </c>
      <c r="I26" s="38">
        <f t="shared" si="1"/>
        <v>5600</v>
      </c>
      <c r="J26" s="2"/>
    </row>
    <row r="27" spans="1:10" ht="14.25">
      <c r="A27" s="24">
        <f t="shared" si="0"/>
        <v>23</v>
      </c>
      <c r="B27" s="23" t="s">
        <v>33</v>
      </c>
      <c r="C27" s="31" t="s">
        <v>64</v>
      </c>
      <c r="D27" s="31">
        <v>15</v>
      </c>
      <c r="E27" s="56">
        <v>0</v>
      </c>
      <c r="F27" s="37">
        <f>E27*D27</f>
        <v>0</v>
      </c>
      <c r="G27" s="36" t="str">
        <f>IF(F27&lt;=I27,"VYHOVUJE","NEVYHOVUJE")</f>
        <v>VYHOVUJE</v>
      </c>
      <c r="H27" s="31">
        <v>230</v>
      </c>
      <c r="I27" s="38">
        <f t="shared" si="1"/>
        <v>3450</v>
      </c>
      <c r="J27" s="2"/>
    </row>
    <row r="28" spans="1:10" ht="14.25">
      <c r="A28" s="24">
        <f t="shared" si="0"/>
        <v>24</v>
      </c>
      <c r="B28" s="21" t="s">
        <v>34</v>
      </c>
      <c r="C28" s="31" t="s">
        <v>64</v>
      </c>
      <c r="D28" s="31">
        <v>10</v>
      </c>
      <c r="E28" s="56">
        <v>0</v>
      </c>
      <c r="F28" s="37">
        <f>E28*D28</f>
        <v>0</v>
      </c>
      <c r="G28" s="36" t="str">
        <f>IF(F28&lt;=I28,"VYHOVUJE","NEVYHOVUJE")</f>
        <v>VYHOVUJE</v>
      </c>
      <c r="H28" s="31">
        <v>1770</v>
      </c>
      <c r="I28" s="38">
        <f t="shared" si="1"/>
        <v>17700</v>
      </c>
      <c r="J28" s="2"/>
    </row>
    <row r="29" spans="1:10" ht="14.25">
      <c r="A29" s="24">
        <f t="shared" si="0"/>
        <v>25</v>
      </c>
      <c r="B29" s="21" t="s">
        <v>35</v>
      </c>
      <c r="C29" s="31" t="s">
        <v>64</v>
      </c>
      <c r="D29" s="31">
        <v>250</v>
      </c>
      <c r="E29" s="56">
        <v>0</v>
      </c>
      <c r="F29" s="37">
        <f>E29*D29</f>
        <v>0</v>
      </c>
      <c r="G29" s="36" t="str">
        <f>IF(F29&lt;=I29,"VYHOVUJE","NEVYHOVUJE")</f>
        <v>VYHOVUJE</v>
      </c>
      <c r="H29" s="31">
        <v>25</v>
      </c>
      <c r="I29" s="38">
        <f t="shared" si="1"/>
        <v>6250</v>
      </c>
      <c r="J29" s="2"/>
    </row>
    <row r="30" spans="1:10" ht="14.25">
      <c r="A30" s="24">
        <f t="shared" si="0"/>
        <v>26</v>
      </c>
      <c r="B30" s="21" t="s">
        <v>36</v>
      </c>
      <c r="C30" s="31" t="s">
        <v>64</v>
      </c>
      <c r="D30" s="31">
        <v>250</v>
      </c>
      <c r="E30" s="56">
        <v>0</v>
      </c>
      <c r="F30" s="37">
        <f t="shared" si="2"/>
        <v>0</v>
      </c>
      <c r="G30" s="36" t="str">
        <f>IF(F30&lt;=I30,"VYHOVUJE","NEVYHOVUJE")</f>
        <v>VYHOVUJE</v>
      </c>
      <c r="H30" s="31">
        <v>20</v>
      </c>
      <c r="I30" s="38">
        <f t="shared" si="1"/>
        <v>5000</v>
      </c>
      <c r="J30" s="2"/>
    </row>
    <row r="31" spans="1:11" ht="14.25">
      <c r="A31" s="24">
        <f t="shared" si="0"/>
        <v>27</v>
      </c>
      <c r="B31" s="23" t="s">
        <v>37</v>
      </c>
      <c r="C31" s="31" t="s">
        <v>64</v>
      </c>
      <c r="D31" s="31">
        <v>250</v>
      </c>
      <c r="E31" s="56">
        <v>0</v>
      </c>
      <c r="F31" s="37">
        <f>E31*D31</f>
        <v>0</v>
      </c>
      <c r="G31" s="36" t="str">
        <f>IF(F31&lt;=I31,"VYHOVUJE","NEVYHOVUJE")</f>
        <v>VYHOVUJE</v>
      </c>
      <c r="H31" s="31">
        <v>100</v>
      </c>
      <c r="I31" s="38">
        <f t="shared" si="1"/>
        <v>25000</v>
      </c>
      <c r="J31" s="2"/>
      <c r="K31" s="7"/>
    </row>
    <row r="32" spans="1:11" ht="14.25">
      <c r="A32" s="24">
        <f t="shared" si="0"/>
        <v>28</v>
      </c>
      <c r="B32" s="23" t="s">
        <v>38</v>
      </c>
      <c r="C32" s="31" t="s">
        <v>65</v>
      </c>
      <c r="D32" s="31">
        <v>4</v>
      </c>
      <c r="E32" s="56">
        <v>0</v>
      </c>
      <c r="F32" s="37">
        <f t="shared" si="2"/>
        <v>0</v>
      </c>
      <c r="G32" s="36" t="str">
        <f>IF(F32&lt;=I32,"VYHOVUJE","NEVYHOVUJE")</f>
        <v>VYHOVUJE</v>
      </c>
      <c r="H32" s="31">
        <v>530</v>
      </c>
      <c r="I32" s="38">
        <f t="shared" si="1"/>
        <v>2120</v>
      </c>
      <c r="J32" s="2"/>
      <c r="K32" s="7"/>
    </row>
    <row r="33" spans="1:10" ht="14.25">
      <c r="A33" s="24">
        <f t="shared" si="0"/>
        <v>29</v>
      </c>
      <c r="B33" s="21" t="s">
        <v>39</v>
      </c>
      <c r="C33" s="31" t="s">
        <v>65</v>
      </c>
      <c r="D33" s="31">
        <v>6</v>
      </c>
      <c r="E33" s="56">
        <v>0</v>
      </c>
      <c r="F33" s="37">
        <f>E33*D33</f>
        <v>0</v>
      </c>
      <c r="G33" s="36" t="str">
        <f>IF(F33&lt;=I33,"VYHOVUJE","NEVYHOVUJE")</f>
        <v>VYHOVUJE</v>
      </c>
      <c r="H33" s="31">
        <v>500</v>
      </c>
      <c r="I33" s="38">
        <f t="shared" si="1"/>
        <v>3000</v>
      </c>
      <c r="J33" s="2"/>
    </row>
    <row r="34" spans="1:12" s="3" customFormat="1" ht="14.25">
      <c r="A34" s="24">
        <f t="shared" si="0"/>
        <v>30</v>
      </c>
      <c r="B34" s="21" t="s">
        <v>40</v>
      </c>
      <c r="C34" s="31" t="s">
        <v>65</v>
      </c>
      <c r="D34" s="31">
        <v>6</v>
      </c>
      <c r="E34" s="56">
        <v>0</v>
      </c>
      <c r="F34" s="37">
        <f>E34*D34</f>
        <v>0</v>
      </c>
      <c r="G34" s="36" t="str">
        <f>IF(F34&lt;=I34,"VYHOVUJE","NEVYHOVUJE")</f>
        <v>VYHOVUJE</v>
      </c>
      <c r="H34" s="31">
        <v>500</v>
      </c>
      <c r="I34" s="38">
        <f t="shared" si="1"/>
        <v>3000</v>
      </c>
      <c r="J34" s="2"/>
      <c r="L34" s="8"/>
    </row>
    <row r="35" spans="1:10" s="3" customFormat="1" ht="14.25">
      <c r="A35" s="24">
        <f t="shared" si="0"/>
        <v>31</v>
      </c>
      <c r="B35" s="21" t="s">
        <v>41</v>
      </c>
      <c r="C35" s="31" t="s">
        <v>64</v>
      </c>
      <c r="D35" s="31">
        <v>200</v>
      </c>
      <c r="E35" s="56">
        <v>0</v>
      </c>
      <c r="F35" s="37">
        <f>E35*D35</f>
        <v>0</v>
      </c>
      <c r="G35" s="36" t="str">
        <f>IF(F35&lt;=I35,"VYHOVUJE","NEVYHOVUJE")</f>
        <v>VYHOVUJE</v>
      </c>
      <c r="H35" s="31">
        <v>115</v>
      </c>
      <c r="I35" s="38">
        <f t="shared" si="1"/>
        <v>23000</v>
      </c>
      <c r="J35" s="2"/>
    </row>
    <row r="36" spans="1:10" ht="14.25">
      <c r="A36" s="24">
        <f t="shared" si="0"/>
        <v>32</v>
      </c>
      <c r="B36" s="21" t="s">
        <v>55</v>
      </c>
      <c r="C36" s="31" t="s">
        <v>65</v>
      </c>
      <c r="D36" s="31">
        <v>5</v>
      </c>
      <c r="E36" s="56">
        <v>0</v>
      </c>
      <c r="F36" s="37">
        <f>E36*D36</f>
        <v>0</v>
      </c>
      <c r="G36" s="36" t="str">
        <f>IF(F36&lt;=I36,"VYHOVUJE","NEVYHOVUJE")</f>
        <v>VYHOVUJE</v>
      </c>
      <c r="H36" s="31">
        <v>1550</v>
      </c>
      <c r="I36" s="38">
        <f t="shared" si="1"/>
        <v>7750</v>
      </c>
      <c r="J36" s="2"/>
    </row>
    <row r="37" spans="1:10" ht="14.25">
      <c r="A37" s="24">
        <f t="shared" si="0"/>
        <v>33</v>
      </c>
      <c r="B37" s="21" t="s">
        <v>56</v>
      </c>
      <c r="C37" s="31" t="s">
        <v>65</v>
      </c>
      <c r="D37" s="31">
        <v>2</v>
      </c>
      <c r="E37" s="56">
        <v>0</v>
      </c>
      <c r="F37" s="37">
        <f t="shared" si="2"/>
        <v>0</v>
      </c>
      <c r="G37" s="36" t="str">
        <f>IF(F37&lt;=I37,"VYHOVUJE","NEVYHOVUJE")</f>
        <v>VYHOVUJE</v>
      </c>
      <c r="H37" s="31">
        <v>1950</v>
      </c>
      <c r="I37" s="38">
        <f t="shared" si="1"/>
        <v>3900</v>
      </c>
      <c r="J37" s="2"/>
    </row>
    <row r="38" spans="1:10" ht="14.25">
      <c r="A38" s="24">
        <f t="shared" si="0"/>
        <v>34</v>
      </c>
      <c r="B38" s="21" t="s">
        <v>57</v>
      </c>
      <c r="C38" s="31" t="s">
        <v>65</v>
      </c>
      <c r="D38" s="31">
        <v>3</v>
      </c>
      <c r="E38" s="56">
        <v>0</v>
      </c>
      <c r="F38" s="37">
        <f>E38*D38</f>
        <v>0</v>
      </c>
      <c r="G38" s="36" t="str">
        <f>IF(F38&lt;=I38,"VYHOVUJE","NEVYHOVUJE")</f>
        <v>VYHOVUJE</v>
      </c>
      <c r="H38" s="31">
        <v>1820</v>
      </c>
      <c r="I38" s="38">
        <f t="shared" si="1"/>
        <v>5460</v>
      </c>
      <c r="J38" s="2"/>
    </row>
    <row r="39" spans="1:10" ht="14.25">
      <c r="A39" s="24">
        <f t="shared" si="0"/>
        <v>35</v>
      </c>
      <c r="B39" s="21" t="s">
        <v>58</v>
      </c>
      <c r="C39" s="31" t="s">
        <v>64</v>
      </c>
      <c r="D39" s="31">
        <v>50</v>
      </c>
      <c r="E39" s="56">
        <v>0</v>
      </c>
      <c r="F39" s="37">
        <f>E39*D39</f>
        <v>0</v>
      </c>
      <c r="G39" s="36" t="str">
        <f>IF(F39&lt;=I39,"VYHOVUJE","NEVYHOVUJE")</f>
        <v>VYHOVUJE</v>
      </c>
      <c r="H39" s="31">
        <v>150</v>
      </c>
      <c r="I39" s="38">
        <f t="shared" si="1"/>
        <v>7500</v>
      </c>
      <c r="J39" s="2"/>
    </row>
    <row r="40" spans="1:10" ht="14.25">
      <c r="A40" s="24">
        <f t="shared" si="0"/>
        <v>36</v>
      </c>
      <c r="B40" s="22" t="s">
        <v>59</v>
      </c>
      <c r="C40" s="31" t="s">
        <v>64</v>
      </c>
      <c r="D40" s="31">
        <v>50</v>
      </c>
      <c r="E40" s="56">
        <v>0</v>
      </c>
      <c r="F40" s="37">
        <f>E40*D40</f>
        <v>0</v>
      </c>
      <c r="G40" s="36" t="str">
        <f>IF(F40&lt;=I40,"VYHOVUJE","NEVYHOVUJE")</f>
        <v>VYHOVUJE</v>
      </c>
      <c r="H40" s="31">
        <v>170</v>
      </c>
      <c r="I40" s="38">
        <f t="shared" si="1"/>
        <v>8500</v>
      </c>
      <c r="J40" s="2"/>
    </row>
    <row r="41" spans="1:10" ht="14.25">
      <c r="A41" s="24">
        <f t="shared" si="0"/>
        <v>37</v>
      </c>
      <c r="B41" s="22" t="s">
        <v>60</v>
      </c>
      <c r="C41" s="31" t="s">
        <v>64</v>
      </c>
      <c r="D41" s="31">
        <v>50</v>
      </c>
      <c r="E41" s="56">
        <v>0</v>
      </c>
      <c r="F41" s="37">
        <f>E41*D41</f>
        <v>0</v>
      </c>
      <c r="G41" s="36" t="str">
        <f>IF(F41&lt;=I41,"VYHOVUJE","NEVYHOVUJE")</f>
        <v>VYHOVUJE</v>
      </c>
      <c r="H41" s="31">
        <v>180</v>
      </c>
      <c r="I41" s="38">
        <f t="shared" si="1"/>
        <v>9000</v>
      </c>
      <c r="J41" s="2"/>
    </row>
    <row r="42" spans="1:10" ht="14.25">
      <c r="A42" s="24">
        <f t="shared" si="0"/>
        <v>38</v>
      </c>
      <c r="B42" s="21" t="s">
        <v>61</v>
      </c>
      <c r="C42" s="31" t="s">
        <v>64</v>
      </c>
      <c r="D42" s="31">
        <v>20</v>
      </c>
      <c r="E42" s="56">
        <v>0</v>
      </c>
      <c r="F42" s="37">
        <f>E42*D42</f>
        <v>0</v>
      </c>
      <c r="G42" s="36" t="str">
        <f>IF(F42&lt;=I42,"VYHOVUJE","NEVYHOVUJE")</f>
        <v>VYHOVUJE</v>
      </c>
      <c r="H42" s="31">
        <v>270</v>
      </c>
      <c r="I42" s="38">
        <f t="shared" si="1"/>
        <v>5400</v>
      </c>
      <c r="J42" s="2"/>
    </row>
    <row r="43" spans="1:10" ht="14.25">
      <c r="A43" s="24">
        <f t="shared" si="0"/>
        <v>39</v>
      </c>
      <c r="B43" s="21" t="s">
        <v>62</v>
      </c>
      <c r="C43" s="31" t="s">
        <v>66</v>
      </c>
      <c r="D43" s="31">
        <v>35</v>
      </c>
      <c r="E43" s="56">
        <v>0</v>
      </c>
      <c r="F43" s="37">
        <f>E43*D43</f>
        <v>0</v>
      </c>
      <c r="G43" s="36" t="str">
        <f>IF(F43&lt;=I43,"VYHOVUJE","NEVYHOVUJE")</f>
        <v>VYHOVUJE</v>
      </c>
      <c r="H43" s="31">
        <v>180</v>
      </c>
      <c r="I43" s="38">
        <f t="shared" si="1"/>
        <v>6300</v>
      </c>
      <c r="J43" s="2"/>
    </row>
    <row r="44" spans="1:12" ht="14.25">
      <c r="A44" s="24">
        <f>A43+1</f>
        <v>40</v>
      </c>
      <c r="B44" s="23" t="s">
        <v>42</v>
      </c>
      <c r="C44" s="31" t="s">
        <v>64</v>
      </c>
      <c r="D44" s="31">
        <v>100</v>
      </c>
      <c r="E44" s="56">
        <v>0</v>
      </c>
      <c r="F44" s="37">
        <f>E44*D44</f>
        <v>0</v>
      </c>
      <c r="G44" s="36" t="str">
        <f>IF(F44&lt;=I44,"VYHOVUJE","NEVYHOVUJE")</f>
        <v>VYHOVUJE</v>
      </c>
      <c r="H44" s="31">
        <v>20</v>
      </c>
      <c r="I44" s="38">
        <f t="shared" si="1"/>
        <v>2000</v>
      </c>
      <c r="J44" s="2"/>
      <c r="L44" s="9"/>
    </row>
    <row r="45" spans="1:12" ht="14.25">
      <c r="A45" s="24">
        <f aca="true" t="shared" si="3" ref="A45:A57">A44+1</f>
        <v>41</v>
      </c>
      <c r="B45" s="23" t="s">
        <v>43</v>
      </c>
      <c r="C45" s="31" t="s">
        <v>64</v>
      </c>
      <c r="D45" s="31">
        <v>100</v>
      </c>
      <c r="E45" s="56">
        <v>0</v>
      </c>
      <c r="F45" s="37">
        <f t="shared" si="2"/>
        <v>0</v>
      </c>
      <c r="G45" s="36" t="str">
        <f>IF(F45&lt;=I45,"VYHOVUJE","NEVYHOVUJE")</f>
        <v>VYHOVUJE</v>
      </c>
      <c r="H45" s="31">
        <v>50</v>
      </c>
      <c r="I45" s="38">
        <f t="shared" si="1"/>
        <v>5000</v>
      </c>
      <c r="J45" s="2"/>
      <c r="L45" s="9"/>
    </row>
    <row r="46" spans="1:12" ht="14.25">
      <c r="A46" s="24">
        <f t="shared" si="3"/>
        <v>42</v>
      </c>
      <c r="B46" s="23" t="s">
        <v>44</v>
      </c>
      <c r="C46" s="31" t="s">
        <v>64</v>
      </c>
      <c r="D46" s="31">
        <v>100</v>
      </c>
      <c r="E46" s="56">
        <v>0</v>
      </c>
      <c r="F46" s="37">
        <f>E46*D46</f>
        <v>0</v>
      </c>
      <c r="G46" s="36" t="str">
        <f>IF(F46&lt;=I46,"VYHOVUJE","NEVYHOVUJE")</f>
        <v>VYHOVUJE</v>
      </c>
      <c r="H46" s="31">
        <v>60</v>
      </c>
      <c r="I46" s="38">
        <f t="shared" si="1"/>
        <v>6000</v>
      </c>
      <c r="J46" s="2"/>
      <c r="L46" s="9"/>
    </row>
    <row r="47" spans="1:12" ht="14.25">
      <c r="A47" s="24">
        <f t="shared" si="3"/>
        <v>43</v>
      </c>
      <c r="B47" s="23" t="s">
        <v>45</v>
      </c>
      <c r="C47" s="31" t="s">
        <v>64</v>
      </c>
      <c r="D47" s="31">
        <v>50</v>
      </c>
      <c r="E47" s="56">
        <v>0</v>
      </c>
      <c r="F47" s="37">
        <f t="shared" si="2"/>
        <v>0</v>
      </c>
      <c r="G47" s="36" t="str">
        <f>IF(F47&lt;=I47,"VYHOVUJE","NEVYHOVUJE")</f>
        <v>VYHOVUJE</v>
      </c>
      <c r="H47" s="31">
        <v>25</v>
      </c>
      <c r="I47" s="38">
        <f t="shared" si="1"/>
        <v>1250</v>
      </c>
      <c r="J47" s="2"/>
      <c r="L47" s="9"/>
    </row>
    <row r="48" spans="1:12" ht="14.25">
      <c r="A48" s="24">
        <f t="shared" si="3"/>
        <v>44</v>
      </c>
      <c r="B48" s="23" t="s">
        <v>46</v>
      </c>
      <c r="C48" s="31" t="s">
        <v>64</v>
      </c>
      <c r="D48" s="31">
        <v>50</v>
      </c>
      <c r="E48" s="56">
        <v>0</v>
      </c>
      <c r="F48" s="37">
        <f>E48*D48</f>
        <v>0</v>
      </c>
      <c r="G48" s="36" t="str">
        <f>IF(F48&lt;=I48,"VYHOVUJE","NEVYHOVUJE")</f>
        <v>VYHOVUJE</v>
      </c>
      <c r="H48" s="31">
        <v>25</v>
      </c>
      <c r="I48" s="38">
        <f t="shared" si="1"/>
        <v>1250</v>
      </c>
      <c r="J48" s="2"/>
      <c r="L48" s="9"/>
    </row>
    <row r="49" spans="1:12" ht="14.25">
      <c r="A49" s="24">
        <f t="shared" si="3"/>
        <v>45</v>
      </c>
      <c r="B49" s="23" t="s">
        <v>47</v>
      </c>
      <c r="C49" s="31" t="s">
        <v>64</v>
      </c>
      <c r="D49" s="31">
        <v>20</v>
      </c>
      <c r="E49" s="56">
        <v>0</v>
      </c>
      <c r="F49" s="37">
        <f>E49*D49</f>
        <v>0</v>
      </c>
      <c r="G49" s="36" t="str">
        <f>IF(F49&lt;=I49,"VYHOVUJE","NEVYHOVUJE")</f>
        <v>VYHOVUJE</v>
      </c>
      <c r="H49" s="31">
        <v>115</v>
      </c>
      <c r="I49" s="38">
        <f t="shared" si="1"/>
        <v>2300</v>
      </c>
      <c r="J49" s="2"/>
      <c r="L49" s="9"/>
    </row>
    <row r="50" spans="1:12" ht="14.25">
      <c r="A50" s="24">
        <f t="shared" si="3"/>
        <v>46</v>
      </c>
      <c r="B50" s="23" t="s">
        <v>67</v>
      </c>
      <c r="C50" s="31" t="s">
        <v>65</v>
      </c>
      <c r="D50" s="31">
        <v>4</v>
      </c>
      <c r="E50" s="56">
        <v>0</v>
      </c>
      <c r="F50" s="37">
        <f>E50*D50</f>
        <v>0</v>
      </c>
      <c r="G50" s="36" t="str">
        <f>IF(F50&lt;=I50,"VYHOVUJE","NEVYHOVUJE")</f>
        <v>VYHOVUJE</v>
      </c>
      <c r="H50" s="31">
        <v>3700</v>
      </c>
      <c r="I50" s="38">
        <f t="shared" si="1"/>
        <v>14800</v>
      </c>
      <c r="J50" s="2"/>
      <c r="L50" s="9"/>
    </row>
    <row r="51" spans="1:12" ht="14.25">
      <c r="A51" s="24">
        <f t="shared" si="3"/>
        <v>47</v>
      </c>
      <c r="B51" s="23" t="s">
        <v>48</v>
      </c>
      <c r="C51" s="31" t="s">
        <v>65</v>
      </c>
      <c r="D51" s="31">
        <v>4</v>
      </c>
      <c r="E51" s="56">
        <v>0</v>
      </c>
      <c r="F51" s="37">
        <f>E51*D51</f>
        <v>0</v>
      </c>
      <c r="G51" s="36" t="str">
        <f>IF(F51&lt;=I51,"VYHOVUJE","NEVYHOVUJE")</f>
        <v>VYHOVUJE</v>
      </c>
      <c r="H51" s="31">
        <v>3250</v>
      </c>
      <c r="I51" s="38">
        <f t="shared" si="1"/>
        <v>13000</v>
      </c>
      <c r="J51" s="2"/>
      <c r="L51" s="9"/>
    </row>
    <row r="52" spans="1:12" ht="14.25">
      <c r="A52" s="24">
        <f t="shared" si="3"/>
        <v>48</v>
      </c>
      <c r="B52" s="23" t="s">
        <v>49</v>
      </c>
      <c r="C52" s="31" t="s">
        <v>65</v>
      </c>
      <c r="D52" s="31">
        <v>6</v>
      </c>
      <c r="E52" s="56">
        <v>0</v>
      </c>
      <c r="F52" s="37">
        <f>E52*D52</f>
        <v>0</v>
      </c>
      <c r="G52" s="36" t="str">
        <f>IF(F52&lt;=I52,"VYHOVUJE","NEVYHOVUJE")</f>
        <v>VYHOVUJE</v>
      </c>
      <c r="H52" s="31">
        <v>800</v>
      </c>
      <c r="I52" s="38">
        <f t="shared" si="1"/>
        <v>4800</v>
      </c>
      <c r="J52" s="2"/>
      <c r="L52" s="9"/>
    </row>
    <row r="53" spans="1:12" ht="14.25">
      <c r="A53" s="24">
        <f t="shared" si="3"/>
        <v>49</v>
      </c>
      <c r="B53" s="23" t="s">
        <v>50</v>
      </c>
      <c r="C53" s="31" t="s">
        <v>64</v>
      </c>
      <c r="D53" s="31">
        <v>25</v>
      </c>
      <c r="E53" s="56">
        <v>0</v>
      </c>
      <c r="F53" s="37">
        <f>E53*D53</f>
        <v>0</v>
      </c>
      <c r="G53" s="36" t="str">
        <f>IF(F53&lt;=I53,"VYHOVUJE","NEVYHOVUJE")</f>
        <v>VYHOVUJE</v>
      </c>
      <c r="H53" s="31">
        <v>55</v>
      </c>
      <c r="I53" s="38">
        <f t="shared" si="1"/>
        <v>1375</v>
      </c>
      <c r="J53" s="2"/>
      <c r="L53" s="9"/>
    </row>
    <row r="54" spans="1:12" ht="14.25">
      <c r="A54" s="24">
        <f t="shared" si="3"/>
        <v>50</v>
      </c>
      <c r="B54" s="23" t="s">
        <v>51</v>
      </c>
      <c r="C54" s="31" t="s">
        <v>64</v>
      </c>
      <c r="D54" s="31">
        <v>40</v>
      </c>
      <c r="E54" s="56">
        <v>0</v>
      </c>
      <c r="F54" s="37">
        <f>E54*D54</f>
        <v>0</v>
      </c>
      <c r="G54" s="36" t="str">
        <f>IF(F54&lt;=I54,"VYHOVUJE","NEVYHOVUJE")</f>
        <v>VYHOVUJE</v>
      </c>
      <c r="H54" s="31">
        <v>100</v>
      </c>
      <c r="I54" s="38">
        <f t="shared" si="1"/>
        <v>4000</v>
      </c>
      <c r="J54" s="2"/>
      <c r="L54" s="9"/>
    </row>
    <row r="55" spans="1:12" ht="14.25">
      <c r="A55" s="24">
        <f t="shared" si="3"/>
        <v>51</v>
      </c>
      <c r="B55" s="23" t="s">
        <v>52</v>
      </c>
      <c r="C55" s="31" t="s">
        <v>64</v>
      </c>
      <c r="D55" s="31">
        <v>40</v>
      </c>
      <c r="E55" s="56">
        <v>0</v>
      </c>
      <c r="F55" s="37">
        <f>E55*D55</f>
        <v>0</v>
      </c>
      <c r="G55" s="36" t="str">
        <f>IF(F55&lt;=I55,"VYHOVUJE","NEVYHOVUJE")</f>
        <v>VYHOVUJE</v>
      </c>
      <c r="H55" s="31">
        <v>140</v>
      </c>
      <c r="I55" s="38">
        <f t="shared" si="1"/>
        <v>5600</v>
      </c>
      <c r="J55" s="2"/>
      <c r="L55" s="9"/>
    </row>
    <row r="56" spans="1:12" ht="14.25">
      <c r="A56" s="24">
        <f t="shared" si="3"/>
        <v>52</v>
      </c>
      <c r="B56" s="23" t="s">
        <v>53</v>
      </c>
      <c r="C56" s="31" t="s">
        <v>64</v>
      </c>
      <c r="D56" s="31">
        <v>40</v>
      </c>
      <c r="E56" s="56">
        <v>0</v>
      </c>
      <c r="F56" s="37">
        <f>E56*D56</f>
        <v>0</v>
      </c>
      <c r="G56" s="36" t="str">
        <f>IF(F56&lt;=I56,"VYHOVUJE","NEVYHOVUJE")</f>
        <v>VYHOVUJE</v>
      </c>
      <c r="H56" s="31">
        <v>160</v>
      </c>
      <c r="I56" s="38">
        <f t="shared" si="1"/>
        <v>6400</v>
      </c>
      <c r="J56" s="2"/>
      <c r="L56" s="9"/>
    </row>
    <row r="57" spans="1:12" ht="14.25">
      <c r="A57" s="24">
        <f t="shared" si="3"/>
        <v>53</v>
      </c>
      <c r="B57" s="46" t="s">
        <v>54</v>
      </c>
      <c r="C57" s="47" t="s">
        <v>64</v>
      </c>
      <c r="D57" s="47">
        <v>40</v>
      </c>
      <c r="E57" s="57">
        <v>0</v>
      </c>
      <c r="F57" s="48">
        <f>E57*D57</f>
        <v>0</v>
      </c>
      <c r="G57" s="49" t="str">
        <f>IF(F57&lt;=I57,"VYHOVUJE","NEVYHOVUJE")</f>
        <v>VYHOVUJE</v>
      </c>
      <c r="H57" s="47">
        <v>80</v>
      </c>
      <c r="I57" s="50">
        <f t="shared" si="1"/>
        <v>3200</v>
      </c>
      <c r="J57" s="2"/>
      <c r="L57" s="9"/>
    </row>
    <row r="58" spans="2:10" ht="15" thickBot="1">
      <c r="B58" s="42" t="s">
        <v>0</v>
      </c>
      <c r="C58" s="43"/>
      <c r="D58" s="44">
        <v>1</v>
      </c>
      <c r="E58" s="58">
        <v>0</v>
      </c>
      <c r="F58" s="34">
        <f>E58*D58</f>
        <v>0</v>
      </c>
      <c r="G58" s="33"/>
      <c r="H58" s="35">
        <v>765</v>
      </c>
      <c r="I58" s="45">
        <f>H58*D58</f>
        <v>765</v>
      </c>
      <c r="J58" s="6"/>
    </row>
    <row r="59" spans="2:10" ht="15.75" thickBot="1" thickTop="1">
      <c r="B59" s="10"/>
      <c r="C59" s="15"/>
      <c r="D59" s="16"/>
      <c r="E59" s="16"/>
      <c r="F59" s="16"/>
      <c r="G59" s="16"/>
      <c r="H59" s="14"/>
      <c r="I59" s="14"/>
      <c r="J59" s="6"/>
    </row>
    <row r="60" spans="2:1026" s="10" customFormat="1" ht="20.25" customHeight="1">
      <c r="B60" s="26" t="s">
        <v>2</v>
      </c>
      <c r="C60" s="17"/>
      <c r="D60" s="18"/>
      <c r="E60" s="18"/>
      <c r="F60" s="28">
        <f>SUM(F5:F58)</f>
        <v>0</v>
      </c>
      <c r="G60" s="51" t="s">
        <v>10</v>
      </c>
      <c r="H60" s="52"/>
      <c r="I60" s="40">
        <f>SUM(I5:I58)</f>
        <v>510000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</row>
    <row r="61" spans="2:9" ht="22.5" customHeight="1" thickBot="1">
      <c r="B61" s="27" t="s">
        <v>3</v>
      </c>
      <c r="C61" s="19"/>
      <c r="D61" s="20"/>
      <c r="E61" s="20"/>
      <c r="F61" s="29">
        <f>F60*1.21</f>
        <v>0</v>
      </c>
      <c r="G61" s="53" t="s">
        <v>11</v>
      </c>
      <c r="H61" s="54"/>
      <c r="I61" s="41">
        <f>I60*1.21</f>
        <v>617100</v>
      </c>
    </row>
    <row r="63" ht="14.25"/>
    <row r="68" ht="14.25"/>
    <row r="70" spans="1:2" ht="14.25">
      <c r="A70" s="60"/>
      <c r="B70" s="59" t="s">
        <v>70</v>
      </c>
    </row>
    <row r="72" ht="14.25"/>
    <row r="76" ht="14.25"/>
    <row r="89" spans="6:9" ht="15" thickBot="1">
      <c r="F89" s="61"/>
      <c r="G89" s="61"/>
      <c r="H89" s="62"/>
      <c r="I89" s="62"/>
    </row>
    <row r="90" spans="7:8" ht="15">
      <c r="G90" s="64" t="s">
        <v>71</v>
      </c>
      <c r="H90" s="63"/>
    </row>
  </sheetData>
  <mergeCells count="4">
    <mergeCell ref="G60:H60"/>
    <mergeCell ref="G61:H61"/>
    <mergeCell ref="B1:B2"/>
    <mergeCell ref="G90:H90"/>
  </mergeCells>
  <conditionalFormatting sqref="G5:G58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2019-12-12T09:39:51Z</dcterms:modified>
  <cp:category/>
  <cp:version/>
  <cp:contentType/>
  <cp:contentStatus/>
  <cp:revision>18</cp:revision>
</cp:coreProperties>
</file>