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Techn. specifikace" sheetId="3" r:id="rId1"/>
  </sheets>
  <definedNames/>
  <calcPr calcId="152511"/>
  <extLst/>
</workbook>
</file>

<file path=xl/sharedStrings.xml><?xml version="1.0" encoding="utf-8"?>
<sst xmlns="http://schemas.openxmlformats.org/spreadsheetml/2006/main" count="86" uniqueCount="54">
  <si>
    <t>Dopravné, balné, pojistné</t>
  </si>
  <si>
    <t>počet kusů</t>
  </si>
  <si>
    <t>Celková cena bez DPH</t>
  </si>
  <si>
    <t>Celková cena s DPH</t>
  </si>
  <si>
    <t>Jednotková cena bez DPH v Kč</t>
  </si>
  <si>
    <t>Celková cena za položku (bez DPH) v Kč</t>
  </si>
  <si>
    <t>VYHOVUJE  / NEVYHOVUJE</t>
  </si>
  <si>
    <t xml:space="preserve">Technický popis </t>
  </si>
  <si>
    <t>Položka</t>
  </si>
  <si>
    <t>Předpokládaná cena - jednotková (bez DPH) v Kč</t>
  </si>
  <si>
    <t>Předpokládaná cena - celkem (bez DPH) v Kč</t>
  </si>
  <si>
    <t>Předpokládaná cena - celkem (s DPH) v Kč</t>
  </si>
  <si>
    <r>
      <t>Dodávka spotřebního materiálů pro potřeby světelné a elektronové mikroskopie pro projekt ESS 002 - 2019</t>
    </r>
    <r>
      <rPr>
        <b/>
        <vertAlign val="superscript"/>
        <sz val="14"/>
        <rFont val="Arial"/>
        <family val="2"/>
      </rPr>
      <t>*</t>
    </r>
  </si>
  <si>
    <t>Kompatibilní se zařízením</t>
  </si>
  <si>
    <t>VIII</t>
  </si>
  <si>
    <t>I</t>
  </si>
  <si>
    <t>II, III, IV, V, VI, VII</t>
  </si>
  <si>
    <t>VII</t>
  </si>
  <si>
    <t>II</t>
  </si>
  <si>
    <t>USB na 4x RS422 nebo RS485</t>
  </si>
  <si>
    <t>Zásuvný modul, 96 digitálních vstupů a výstupů, logická úroveň: 5V</t>
  </si>
  <si>
    <t>100-Pin Female D-SUB na 50-Pin Female IDC/50-Pin Female IDC, 1 Ribbon Connection Ribbon Cable, 2m</t>
  </si>
  <si>
    <t>50-Pin Male IDA to 50-Pin Female Screw Terminal Block</t>
  </si>
  <si>
    <t>1.60 GHz Quad-Core CPU, 4 GB DRAM, 16 GB Storage, Kintex-7,325T FPGA, 8-Slot CompactRIO Controller</t>
  </si>
  <si>
    <t>Napěťový zdroj, 24 VDC, 5 A, 100-120/200-240 VAC Input</t>
  </si>
  <si>
    <t>Box pro zásuvný modul, bezdrátová komunikace, pro 1x modul</t>
  </si>
  <si>
    <t>Box pro zásuvný modul, síťová komunikace, pro 4x modul</t>
  </si>
  <si>
    <t>Box pro zásuvný modul, síťová komunikace, pro 1x modul</t>
  </si>
  <si>
    <t>Box pro zásuvný modul, komunikace přes USB, pro 4x modul</t>
  </si>
  <si>
    <t>Zásuvný modul, 8 kanálů, Relay Output ,SSR Relay,  60 VDC/30 Vrms, 750 mA</t>
  </si>
  <si>
    <t>Zásuvný modul, 4 kanály, Relay Output , SPST Relay, 60 VDC (1 A)/250 VAC (1.5 A)</t>
  </si>
  <si>
    <t>Zásuvný modul, 5 V/TTL, 8 I/O kanálů, 100 ns</t>
  </si>
  <si>
    <t>Krycí panel pro 25-pin D-Sub, montovaný zepředu</t>
  </si>
  <si>
    <t>Zásuvný modul, LVTTL, 4 I/Okanálů , 55 ns</t>
  </si>
  <si>
    <t>17-palcový dotikový průmyslový monitor, kompatibilní s DisplayPort, DVI a VGA</t>
  </si>
  <si>
    <t>Zdroj pro průmyslový dotikový monitor, 12v, 60w, se zámkem,pro 17 palcový monitor</t>
  </si>
  <si>
    <t>Sada pro přišroubování 17-palcového průmyslového dotikového monitoru</t>
  </si>
  <si>
    <t>Datový kabel pro připojení 17-palcového průmyslového dotikového monitoru, Mini DisplayPort na DisplayPort,
2m (pro teploty -40° až 85° )</t>
  </si>
  <si>
    <t>Zásuvný univerzální napěťový modul, 2 vstupy, 51.2 kS/s/ch, accelerometer, powered sensor, full-bridge, voltage measurements, quarter-bridge, half-bridge, 60 V</t>
  </si>
  <si>
    <t>Speciální šroubovací svorkovnice, s nízkým útlumem a šumem</t>
  </si>
  <si>
    <t>Zásuvný univerzální napěťový modul, 4 vstupy, 100 kS/s/ch, strain gages, resistance temperature detectors (RTDs), thermocouples, load cells</t>
  </si>
  <si>
    <t>Kontroler pro zásuvné moduly, 1.33 GHz Dual-Core, 4x modul, 16GB, čtečka SD, USB, Ethernet, RS232, trigger input</t>
  </si>
  <si>
    <t>Zásuvný univerzální napěťový modul, 4 vstupy, 50 kS/s/ch, 24-bit, ±10V, bnc</t>
  </si>
  <si>
    <t>Zásuvný modul pro měření tlak/deformace, 50 kS/s/ch, 4 vstupy, 60 VDC , RJ50</t>
  </si>
  <si>
    <t>RJ-50 (female) na šroubovací svorkovnici</t>
  </si>
  <si>
    <t>RJ50 kabel, 10-Pin Modular Plug to 10-Pin Modular Plug, 2M, nízký útlum a šum, použitelný v silně zarušeném prostředí</t>
  </si>
  <si>
    <t>Box pro zásuvný modul,USB komunikace, pro 1x modul</t>
  </si>
  <si>
    <t>Box pro zásuvný modul,USB komunikace, pro 8x modul</t>
  </si>
  <si>
    <t>Zásuvný univerzální napěťový modul, 32 vstupů, 250 kS/s, 16-bit, ±10V</t>
  </si>
  <si>
    <t>Bezpečnostní kryt pro 37-pin D-Sub modul</t>
  </si>
  <si>
    <t>Zásuvný univerzální napěťový modul, 4 vstupů, 50 kS/s, 24-bit, ±10V</t>
  </si>
  <si>
    <t>Zásuvný teplotní modul, 16 kanálů, 75 S/s Aggregate, ±78 mV</t>
  </si>
  <si>
    <t>Zásuvný teplotní modul, 8 kanálů, 95 S/s/ch Simultaneous, ±78 mV</t>
  </si>
  <si>
    <t>Razítko a podpis oprávněné osoby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</si>
</sst>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[$-405]General"/>
    <numFmt numFmtId="165" formatCode="#,##0.00&quot; &quot;[$Kč-405];[Red]&quot;-&quot;#,##0.00&quot; &quot;[$Kč-405]"/>
    <numFmt numFmtId="166" formatCode="_-* #,##0.00\ [$Kč-405]_-;\-* #,##0.00\ [$Kč-405]_-;_-* &quot;-&quot;??\ [$Kč-405]_-;_-@_-"/>
    <numFmt numFmtId="167" formatCode="_-* #,##0.00\ [$€-1]_-;\-* #,##0.00\ [$€-1]_-;_-* &quot;-&quot;??\ [$€-1]_-;_-@_-"/>
    <numFmt numFmtId="168" formatCode="#,##0.00\ &quot;Kč&quot;"/>
  </numFmts>
  <fonts count="26"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1"/>
      <color rgb="FF0563C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rgb="FF0563C1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E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rgb="FF0070C0"/>
      <name val="Arial"/>
      <family val="2"/>
    </font>
    <font>
      <u val="single"/>
      <sz val="11"/>
      <color rgb="FF0070C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1"/>
      <color rgb="FF0070C0"/>
      <name val="Arial"/>
      <family val="2"/>
    </font>
    <font>
      <b/>
      <vertAlign val="superscript"/>
      <sz val="18"/>
      <color theme="1"/>
      <name val="Calibri"/>
      <family val="2"/>
    </font>
    <font>
      <b/>
      <vertAlign val="superscript"/>
      <sz val="18"/>
      <color theme="1"/>
      <name val="+mn-cs"/>
      <family val="2"/>
    </font>
    <font>
      <sz val="11"/>
      <color theme="1"/>
      <name val="Arial"/>
      <family val="2"/>
      <scheme val="minor"/>
    </font>
    <font>
      <b/>
      <sz val="18"/>
      <color theme="1"/>
      <name val="Calibri"/>
      <family val="2"/>
    </font>
    <font>
      <b/>
      <sz val="18"/>
      <color theme="1"/>
      <name val="+mn-cs"/>
      <family val="2"/>
    </font>
  </fonts>
  <fills count="7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Border="0" applyProtection="0">
      <alignment/>
    </xf>
    <xf numFmtId="164" fontId="4" fillId="0" borderId="0" applyBorder="0" applyProtection="0">
      <alignment/>
    </xf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Fill="0" applyBorder="0" applyAlignment="0" applyProtection="0"/>
    <xf numFmtId="164" fontId="4" fillId="0" borderId="0" applyBorder="0" applyProtection="0">
      <alignment/>
    </xf>
    <xf numFmtId="0" fontId="7" fillId="0" borderId="0" applyNumberFormat="0" applyBorder="0" applyProtection="0">
      <alignment/>
    </xf>
    <xf numFmtId="165" fontId="7" fillId="0" borderId="0" applyBorder="0" applyProtection="0">
      <alignment/>
    </xf>
    <xf numFmtId="0" fontId="8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</cellStyleXfs>
  <cellXfs count="53">
    <xf numFmtId="0" fontId="0" fillId="0" borderId="0" xfId="0"/>
    <xf numFmtId="164" fontId="10" fillId="0" borderId="0" xfId="22" applyFont="1" applyFill="1" applyAlignment="1">
      <alignment horizontal="center" vertical="top"/>
    </xf>
    <xf numFmtId="167" fontId="10" fillId="0" borderId="0" xfId="22" applyNumberFormat="1" applyFont="1" applyFill="1" applyAlignment="1">
      <alignment vertical="top"/>
    </xf>
    <xf numFmtId="164" fontId="10" fillId="0" borderId="0" xfId="22" applyFont="1" applyFill="1" applyAlignment="1">
      <alignment vertical="top"/>
    </xf>
    <xf numFmtId="164" fontId="1" fillId="0" borderId="0" xfId="22" applyFont="1" applyFill="1" applyAlignment="1">
      <alignment vertical="top"/>
    </xf>
    <xf numFmtId="164" fontId="10" fillId="0" borderId="0" xfId="22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2" fillId="0" borderId="0" xfId="25" applyFont="1" applyAlignment="1">
      <alignment vertical="top"/>
    </xf>
    <xf numFmtId="164" fontId="12" fillId="0" borderId="0" xfId="25" applyNumberFormat="1" applyFont="1" applyFill="1" applyAlignment="1">
      <alignment vertical="top"/>
    </xf>
    <xf numFmtId="0" fontId="10" fillId="0" borderId="0" xfId="0" applyFont="1" applyBorder="1" applyAlignment="1">
      <alignment vertical="top"/>
    </xf>
    <xf numFmtId="164" fontId="14" fillId="0" borderId="0" xfId="22" applyFont="1" applyFill="1" applyAlignment="1">
      <alignment horizontal="left" vertical="top"/>
    </xf>
    <xf numFmtId="164" fontId="10" fillId="0" borderId="0" xfId="22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166" fontId="10" fillId="0" borderId="0" xfId="22" applyNumberFormat="1" applyFont="1" applyFill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4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166" fontId="10" fillId="2" borderId="2" xfId="20" applyNumberFormat="1" applyFont="1" applyFill="1" applyBorder="1" applyAlignment="1">
      <alignment vertical="top"/>
    </xf>
    <xf numFmtId="166" fontId="10" fillId="3" borderId="3" xfId="20" applyNumberFormat="1" applyFont="1" applyFill="1" applyBorder="1" applyAlignment="1">
      <alignment vertical="top"/>
    </xf>
    <xf numFmtId="0" fontId="14" fillId="4" borderId="4" xfId="0" applyFont="1" applyFill="1" applyBorder="1" applyAlignment="1">
      <alignment horizontal="left" vertical="top"/>
    </xf>
    <xf numFmtId="0" fontId="10" fillId="4" borderId="4" xfId="0" applyFont="1" applyFill="1" applyBorder="1" applyAlignment="1">
      <alignment horizontal="center" vertical="top"/>
    </xf>
    <xf numFmtId="164" fontId="14" fillId="4" borderId="5" xfId="22" applyFont="1" applyFill="1" applyBorder="1" applyAlignment="1">
      <alignment horizontal="left" vertical="top"/>
    </xf>
    <xf numFmtId="164" fontId="10" fillId="4" borderId="5" xfId="22" applyFont="1" applyFill="1" applyBorder="1" applyAlignment="1">
      <alignment horizontal="center" vertical="top"/>
    </xf>
    <xf numFmtId="164" fontId="1" fillId="5" borderId="0" xfId="22" applyFont="1" applyFill="1" applyAlignment="1">
      <alignment vertical="top"/>
    </xf>
    <xf numFmtId="164" fontId="1" fillId="5" borderId="0" xfId="22" applyFont="1" applyFill="1" applyAlignment="1">
      <alignment vertical="top" wrapText="1"/>
    </xf>
    <xf numFmtId="164" fontId="15" fillId="5" borderId="0" xfId="25" applyNumberFormat="1" applyFont="1" applyFill="1" applyAlignment="1">
      <alignment horizontal="left" vertical="top"/>
    </xf>
    <xf numFmtId="164" fontId="14" fillId="5" borderId="0" xfId="22" applyFont="1" applyFill="1" applyAlignment="1">
      <alignment horizontal="left" vertical="top"/>
    </xf>
    <xf numFmtId="0" fontId="10" fillId="0" borderId="0" xfId="0" applyFont="1" applyAlignment="1">
      <alignment horizontal="center" vertical="center"/>
    </xf>
    <xf numFmtId="164" fontId="13" fillId="6" borderId="6" xfId="22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vertical="top"/>
    </xf>
    <xf numFmtId="164" fontId="17" fillId="4" borderId="8" xfId="22" applyFont="1" applyFill="1" applyBorder="1" applyAlignment="1">
      <alignment vertical="top"/>
    </xf>
    <xf numFmtId="168" fontId="17" fillId="2" borderId="2" xfId="20" applyNumberFormat="1" applyFont="1" applyFill="1" applyBorder="1" applyAlignment="1">
      <alignment vertical="top"/>
    </xf>
    <xf numFmtId="168" fontId="17" fillId="3" borderId="3" xfId="20" applyNumberFormat="1" applyFont="1" applyFill="1" applyBorder="1" applyAlignment="1">
      <alignment vertical="top"/>
    </xf>
    <xf numFmtId="0" fontId="0" fillId="0" borderId="0" xfId="0" applyAlignment="1">
      <alignment horizontal="center" vertical="center"/>
    </xf>
    <xf numFmtId="164" fontId="10" fillId="0" borderId="0" xfId="22" applyFont="1" applyFill="1" applyAlignment="1" applyProtection="1">
      <alignment horizontal="center" vertical="center"/>
      <protection hidden="1"/>
    </xf>
    <xf numFmtId="168" fontId="10" fillId="0" borderId="0" xfId="22" applyNumberFormat="1" applyFont="1" applyFill="1" applyAlignment="1" applyProtection="1">
      <alignment vertical="center"/>
      <protection locked="0"/>
    </xf>
    <xf numFmtId="168" fontId="10" fillId="0" borderId="1" xfId="22" applyNumberFormat="1" applyFont="1" applyFill="1" applyBorder="1" applyAlignment="1" applyProtection="1">
      <alignment vertical="center"/>
      <protection locked="0"/>
    </xf>
    <xf numFmtId="166" fontId="10" fillId="0" borderId="0" xfId="22" applyNumberFormat="1" applyFont="1" applyFill="1" applyAlignment="1">
      <alignment vertical="center"/>
    </xf>
    <xf numFmtId="166" fontId="10" fillId="0" borderId="1" xfId="22" applyNumberFormat="1" applyFont="1" applyFill="1" applyBorder="1" applyAlignment="1">
      <alignment vertical="center"/>
    </xf>
    <xf numFmtId="168" fontId="10" fillId="0" borderId="1" xfId="0" applyNumberFormat="1" applyFont="1" applyBorder="1" applyAlignment="1" applyProtection="1">
      <alignment horizontal="right" vertical="center"/>
      <protection locked="0"/>
    </xf>
    <xf numFmtId="164" fontId="10" fillId="0" borderId="1" xfId="22" applyFont="1" applyFill="1" applyBorder="1" applyAlignment="1" applyProtection="1">
      <alignment horizontal="center" vertical="top"/>
      <protection hidden="1"/>
    </xf>
    <xf numFmtId="166" fontId="10" fillId="0" borderId="1" xfId="22" applyNumberFormat="1" applyFont="1" applyFill="1" applyBorder="1" applyAlignment="1">
      <alignment vertical="top"/>
    </xf>
    <xf numFmtId="164" fontId="16" fillId="6" borderId="9" xfId="22" applyFont="1" applyFill="1" applyBorder="1" applyAlignment="1">
      <alignment horizontal="center" vertical="center" wrapText="1"/>
    </xf>
    <xf numFmtId="164" fontId="16" fillId="6" borderId="10" xfId="22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top"/>
    </xf>
    <xf numFmtId="0" fontId="13" fillId="4" borderId="11" xfId="0" applyFont="1" applyFill="1" applyBorder="1" applyAlignment="1">
      <alignment horizontal="center" vertical="top"/>
    </xf>
    <xf numFmtId="164" fontId="13" fillId="4" borderId="8" xfId="22" applyFont="1" applyFill="1" applyBorder="1" applyAlignment="1">
      <alignment horizontal="center" vertical="top"/>
    </xf>
    <xf numFmtId="164" fontId="13" fillId="4" borderId="12" xfId="22" applyFont="1" applyFill="1" applyBorder="1" applyAlignment="1">
      <alignment horizontal="center" vertical="top"/>
    </xf>
    <xf numFmtId="164" fontId="18" fillId="0" borderId="0" xfId="22" applyFont="1" applyFill="1" applyAlignment="1">
      <alignment horizontal="center" vertical="top"/>
    </xf>
    <xf numFmtId="164" fontId="20" fillId="0" borderId="0" xfId="22" applyFont="1" applyFill="1" applyBorder="1" applyAlignment="1">
      <alignment horizontal="center" vertical="top"/>
    </xf>
    <xf numFmtId="164" fontId="14" fillId="0" borderId="13" xfId="22" applyFont="1" applyFill="1" applyBorder="1" applyAlignment="1">
      <alignment horizontal="center" vertical="top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Excel Built-in Hyperlink" xfId="21"/>
    <cellStyle name="Excel Built-in Normal" xfId="22"/>
    <cellStyle name="Heading" xfId="23"/>
    <cellStyle name="Heading1" xfId="24"/>
    <cellStyle name="Hypertextový odkaz" xfId="25"/>
    <cellStyle name="Normální 2" xfId="26"/>
    <cellStyle name="Result" xfId="27"/>
    <cellStyle name="Result2" xfId="28"/>
    <cellStyle name="Normální 3" xfId="29"/>
    <cellStyle name="Excel Built-in Normální 2" xfId="30"/>
    <cellStyle name="Excel Built-in normální_Optomechanika" xfId="31"/>
  </cellStyles>
  <dxfs count="2">
    <dxf>
      <fill>
        <patternFill>
          <bgColor rgb="FF92D050"/>
        </patternFill>
      </fill>
      <border/>
    </dxf>
    <dxf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tanda.lt/images/spc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39</xdr:row>
      <xdr:rowOff>0</xdr:rowOff>
    </xdr:from>
    <xdr:ext cx="47625" cy="9525"/>
    <xdr:pic>
      <xdr:nvPicPr>
        <xdr:cNvPr id="2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685800" y="77343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47625" cy="9525"/>
    <xdr:pic>
      <xdr:nvPicPr>
        <xdr:cNvPr id="3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685800" y="77343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1</xdr:col>
      <xdr:colOff>38100</xdr:colOff>
      <xdr:row>44</xdr:row>
      <xdr:rowOff>19050</xdr:rowOff>
    </xdr:from>
    <xdr:to>
      <xdr:col>7</xdr:col>
      <xdr:colOff>1533525</xdr:colOff>
      <xdr:row>63</xdr:row>
      <xdr:rowOff>142875</xdr:rowOff>
    </xdr:to>
    <xdr:sp macro="" textlink="">
      <xdr:nvSpPr>
        <xdr:cNvPr id="4" name="TextovéPole 3"/>
        <xdr:cNvSpPr txBox="1"/>
      </xdr:nvSpPr>
      <xdr:spPr>
        <a:xfrm>
          <a:off x="723900" y="8867775"/>
          <a:ext cx="15925800" cy="3562350"/>
        </a:xfrm>
        <a:prstGeom prst="rect">
          <a:avLst/>
        </a:prstGeom>
        <a:solidFill>
          <a:srgbClr val="EDEDED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800" b="1" baseline="30000"/>
            <a:t>* V projektu ESS SCANDINAVIA byly pořízeny komponenty pro sestavování měřicí a diagnostické části vyvíjených laserově-ultrazvukových metod od společnosti National Instruments s.r.o. Z toho důvodu je nutné, aby poptávané zboží v rámci této zakázky bylo s těmito přístroji a komponenty kompatibilní, nezpůsobily nepřesnosti a zaručovaly rychlé a spolehlivé ovládání zapojených měřicích přístrojů. Výčet zařízení,</a:t>
          </a:r>
          <a:r>
            <a:rPr lang="cs-CZ" sz="1800" b="1" baseline="0"/>
            <a:t> </a:t>
          </a:r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kterým zadavatel již disponuje a jež</a:t>
          </a:r>
          <a:r>
            <a:rPr lang="cs-CZ" sz="1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používá: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I. Embedded Real -Time Controller with Reconfigurable FPGA 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II. Multifunction I/O module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III. Universal Analog Input Module 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IV. High-Speed CAN Module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V. Relay Output Module 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VI. Voltage Input module 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VII. DeviceNet Interface 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VIII. Serial interface RS485/RS422 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IX. Serial interface RS232¨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X. USB Multifunction I/O device </a:t>
          </a:r>
        </a:p>
        <a:p>
          <a:endParaRPr lang="cs-CZ" sz="1800" b="1" baseline="30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cs-CZ" sz="1800" b="1" baseline="300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M76"/>
  <sheetViews>
    <sheetView showGridLines="0" tabSelected="1" zoomScale="85" zoomScaleNormal="85" workbookViewId="0" topLeftCell="B1">
      <selection activeCell="M33" sqref="M33"/>
    </sheetView>
  </sheetViews>
  <sheetFormatPr defaultColWidth="9.00390625" defaultRowHeight="14.25"/>
  <cols>
    <col min="1" max="1" width="9.00390625" style="6" customWidth="1"/>
    <col min="2" max="2" width="103.625" style="4" customWidth="1"/>
    <col min="3" max="3" width="32.375" style="10" customWidth="1"/>
    <col min="4" max="4" width="7.25390625" style="1" customWidth="1"/>
    <col min="5" max="5" width="14.875" style="1" customWidth="1"/>
    <col min="6" max="6" width="15.00390625" style="1" customWidth="1"/>
    <col min="7" max="7" width="16.25390625" style="1" customWidth="1"/>
    <col min="8" max="8" width="20.50390625" style="1" customWidth="1"/>
    <col min="9" max="9" width="21.25390625" style="3" customWidth="1"/>
    <col min="10" max="10" width="17.375" style="3" customWidth="1"/>
    <col min="11" max="11" width="8.50390625" style="3" customWidth="1"/>
    <col min="12" max="12" width="12.75390625" style="3" customWidth="1"/>
    <col min="13" max="1027" width="8.125" style="3" customWidth="1"/>
    <col min="1028" max="1028" width="9.00390625" style="6" customWidth="1"/>
    <col min="1029" max="16384" width="9.00390625" style="6" customWidth="1"/>
  </cols>
  <sheetData>
    <row r="1" spans="2:3" ht="14.25">
      <c r="B1" s="50" t="s">
        <v>12</v>
      </c>
      <c r="C1" s="50"/>
    </row>
    <row r="2" spans="2:3" ht="14.25">
      <c r="B2" s="50"/>
      <c r="C2" s="50"/>
    </row>
    <row r="4" spans="1:1027" s="12" customFormat="1" ht="45">
      <c r="A4" s="30" t="s">
        <v>8</v>
      </c>
      <c r="B4" s="44" t="s">
        <v>7</v>
      </c>
      <c r="C4" s="45"/>
      <c r="D4" s="30" t="s">
        <v>1</v>
      </c>
      <c r="E4" s="30" t="s">
        <v>13</v>
      </c>
      <c r="F4" s="30" t="s">
        <v>4</v>
      </c>
      <c r="G4" s="30" t="s">
        <v>5</v>
      </c>
      <c r="H4" s="30" t="s">
        <v>6</v>
      </c>
      <c r="I4" s="30" t="s">
        <v>9</v>
      </c>
      <c r="J4" s="30" t="s">
        <v>10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</row>
    <row r="5" spans="1:11" ht="14.25">
      <c r="A5" s="29">
        <f>1</f>
        <v>1</v>
      </c>
      <c r="B5" s="25" t="s">
        <v>19</v>
      </c>
      <c r="C5" s="27"/>
      <c r="D5" s="35">
        <v>1</v>
      </c>
      <c r="E5" s="35" t="s">
        <v>14</v>
      </c>
      <c r="F5" s="37">
        <v>0</v>
      </c>
      <c r="G5" s="37">
        <f>F5*D5</f>
        <v>0</v>
      </c>
      <c r="H5" s="36" t="str">
        <f>IF(G5&lt;=J5,"VYHOVUJE","NEVYHOVUJE")</f>
        <v>VYHOVUJE</v>
      </c>
      <c r="I5" s="35">
        <v>21100</v>
      </c>
      <c r="J5" s="39">
        <f>I5*D5</f>
        <v>21100</v>
      </c>
      <c r="K5" s="2"/>
    </row>
    <row r="6" spans="1:11" ht="14.25">
      <c r="A6" s="29">
        <f>A5+1</f>
        <v>2</v>
      </c>
      <c r="B6" s="25" t="s">
        <v>20</v>
      </c>
      <c r="C6" s="28"/>
      <c r="D6" s="35">
        <v>2</v>
      </c>
      <c r="E6" s="35" t="s">
        <v>15</v>
      </c>
      <c r="F6" s="37">
        <v>0</v>
      </c>
      <c r="G6" s="37">
        <f aca="true" t="shared" si="0" ref="G6:G39">F6*D6</f>
        <v>0</v>
      </c>
      <c r="H6" s="36" t="str">
        <f aca="true" t="shared" si="1" ref="H6:H39">IF(G6&lt;=J6,"VYHOVUJE","NEVYHOVUJE")</f>
        <v>VYHOVUJE</v>
      </c>
      <c r="I6" s="35">
        <v>13300</v>
      </c>
      <c r="J6" s="39">
        <f>I6*D6</f>
        <v>26600</v>
      </c>
      <c r="K6" s="2"/>
    </row>
    <row r="7" spans="1:11" ht="14.25">
      <c r="A7" s="29">
        <f aca="true" t="shared" si="2" ref="A7:A39">A6+1</f>
        <v>3</v>
      </c>
      <c r="B7" s="25" t="s">
        <v>21</v>
      </c>
      <c r="C7" s="28"/>
      <c r="D7" s="35">
        <v>2</v>
      </c>
      <c r="E7" s="35" t="s">
        <v>18</v>
      </c>
      <c r="F7" s="37">
        <v>0</v>
      </c>
      <c r="G7" s="37">
        <f t="shared" si="0"/>
        <v>0</v>
      </c>
      <c r="H7" s="36" t="str">
        <f t="shared" si="1"/>
        <v>VYHOVUJE</v>
      </c>
      <c r="I7" s="35">
        <v>2800</v>
      </c>
      <c r="J7" s="39">
        <f>I7*D7</f>
        <v>5600</v>
      </c>
      <c r="K7" s="2"/>
    </row>
    <row r="8" spans="1:11" ht="14.25">
      <c r="A8" s="29">
        <f t="shared" si="2"/>
        <v>4</v>
      </c>
      <c r="B8" s="25" t="s">
        <v>22</v>
      </c>
      <c r="C8" s="27"/>
      <c r="D8" s="35">
        <v>4</v>
      </c>
      <c r="E8" s="35" t="s">
        <v>18</v>
      </c>
      <c r="F8" s="37">
        <v>0</v>
      </c>
      <c r="G8" s="37">
        <f t="shared" si="0"/>
        <v>0</v>
      </c>
      <c r="H8" s="36" t="str">
        <f t="shared" si="1"/>
        <v>VYHOVUJE</v>
      </c>
      <c r="I8" s="35">
        <v>17800</v>
      </c>
      <c r="J8" s="39">
        <f>I8*D8</f>
        <v>71200</v>
      </c>
      <c r="K8" s="2"/>
    </row>
    <row r="9" spans="1:11" ht="14.25">
      <c r="A9" s="29">
        <f t="shared" si="2"/>
        <v>5</v>
      </c>
      <c r="B9" s="25" t="s">
        <v>23</v>
      </c>
      <c r="C9" s="28"/>
      <c r="D9" s="35">
        <v>1</v>
      </c>
      <c r="E9" s="35" t="s">
        <v>15</v>
      </c>
      <c r="F9" s="37">
        <v>0</v>
      </c>
      <c r="G9" s="37">
        <f t="shared" si="0"/>
        <v>0</v>
      </c>
      <c r="H9" s="36" t="str">
        <f t="shared" si="1"/>
        <v>VYHOVUJE</v>
      </c>
      <c r="I9" s="35">
        <v>33000</v>
      </c>
      <c r="J9" s="39">
        <f>I9*D9</f>
        <v>33000</v>
      </c>
      <c r="K9" s="2"/>
    </row>
    <row r="10" spans="1:11" ht="14.25">
      <c r="A10" s="29">
        <f t="shared" si="2"/>
        <v>6</v>
      </c>
      <c r="B10" s="25" t="s">
        <v>24</v>
      </c>
      <c r="C10" s="27"/>
      <c r="D10" s="35">
        <v>1</v>
      </c>
      <c r="E10" s="35" t="s">
        <v>15</v>
      </c>
      <c r="F10" s="37">
        <v>0</v>
      </c>
      <c r="G10" s="37">
        <f t="shared" si="0"/>
        <v>0</v>
      </c>
      <c r="H10" s="36" t="str">
        <f t="shared" si="1"/>
        <v>VYHOVUJE</v>
      </c>
      <c r="I10" s="35">
        <v>8500</v>
      </c>
      <c r="J10" s="39">
        <f aca="true" t="shared" si="3" ref="J10:J39">I10*D10</f>
        <v>8500</v>
      </c>
      <c r="K10" s="2"/>
    </row>
    <row r="11" spans="1:11" ht="14.25">
      <c r="A11" s="29">
        <f t="shared" si="2"/>
        <v>7</v>
      </c>
      <c r="B11" s="25" t="s">
        <v>25</v>
      </c>
      <c r="C11" s="28"/>
      <c r="D11" s="35">
        <v>2</v>
      </c>
      <c r="E11" s="35" t="s">
        <v>16</v>
      </c>
      <c r="F11" s="37">
        <v>0</v>
      </c>
      <c r="G11" s="37">
        <f t="shared" si="0"/>
        <v>0</v>
      </c>
      <c r="H11" s="36" t="str">
        <f t="shared" si="1"/>
        <v>VYHOVUJE</v>
      </c>
      <c r="I11" s="35">
        <v>11200</v>
      </c>
      <c r="J11" s="39">
        <f t="shared" si="3"/>
        <v>22400</v>
      </c>
      <c r="K11" s="2"/>
    </row>
    <row r="12" spans="1:11" ht="14.25">
      <c r="A12" s="29">
        <f t="shared" si="2"/>
        <v>8</v>
      </c>
      <c r="B12" s="25" t="s">
        <v>26</v>
      </c>
      <c r="C12" s="28"/>
      <c r="D12" s="35">
        <v>1</v>
      </c>
      <c r="E12" s="35" t="s">
        <v>16</v>
      </c>
      <c r="F12" s="37">
        <v>0</v>
      </c>
      <c r="G12" s="37">
        <f t="shared" si="0"/>
        <v>0</v>
      </c>
      <c r="H12" s="36" t="str">
        <f t="shared" si="1"/>
        <v>VYHOVUJE</v>
      </c>
      <c r="I12" s="35">
        <v>33200</v>
      </c>
      <c r="J12" s="39">
        <f t="shared" si="3"/>
        <v>33200</v>
      </c>
      <c r="K12" s="2"/>
    </row>
    <row r="13" spans="1:11" ht="14.25">
      <c r="A13" s="29">
        <f t="shared" si="2"/>
        <v>9</v>
      </c>
      <c r="B13" s="25" t="s">
        <v>27</v>
      </c>
      <c r="C13" s="28"/>
      <c r="D13" s="35">
        <v>3</v>
      </c>
      <c r="E13" s="35" t="s">
        <v>16</v>
      </c>
      <c r="F13" s="37">
        <v>0</v>
      </c>
      <c r="G13" s="37">
        <f t="shared" si="0"/>
        <v>0</v>
      </c>
      <c r="H13" s="36" t="str">
        <f t="shared" si="1"/>
        <v>VYHOVUJE</v>
      </c>
      <c r="I13" s="35">
        <v>16600</v>
      </c>
      <c r="J13" s="39">
        <f t="shared" si="3"/>
        <v>49800</v>
      </c>
      <c r="K13" s="2"/>
    </row>
    <row r="14" spans="1:11" ht="14.25">
      <c r="A14" s="29">
        <f t="shared" si="2"/>
        <v>10</v>
      </c>
      <c r="B14" s="25" t="s">
        <v>28</v>
      </c>
      <c r="C14" s="27"/>
      <c r="D14" s="35">
        <v>4</v>
      </c>
      <c r="E14" s="35" t="s">
        <v>16</v>
      </c>
      <c r="F14" s="37">
        <v>0</v>
      </c>
      <c r="G14" s="37">
        <f t="shared" si="0"/>
        <v>0</v>
      </c>
      <c r="H14" s="36" t="str">
        <f t="shared" si="1"/>
        <v>VYHOVUJE</v>
      </c>
      <c r="I14" s="35">
        <v>33300</v>
      </c>
      <c r="J14" s="39">
        <f t="shared" si="3"/>
        <v>133200</v>
      </c>
      <c r="K14" s="2"/>
    </row>
    <row r="15" spans="1:11" ht="14.25">
      <c r="A15" s="29">
        <f t="shared" si="2"/>
        <v>11</v>
      </c>
      <c r="B15" s="25" t="s">
        <v>29</v>
      </c>
      <c r="C15" s="28"/>
      <c r="D15" s="35">
        <v>2</v>
      </c>
      <c r="E15" s="35" t="s">
        <v>15</v>
      </c>
      <c r="F15" s="37">
        <v>0</v>
      </c>
      <c r="G15" s="37">
        <f t="shared" si="0"/>
        <v>0</v>
      </c>
      <c r="H15" s="36" t="str">
        <f t="shared" si="1"/>
        <v>VYHOVUJE</v>
      </c>
      <c r="I15" s="35">
        <v>13800</v>
      </c>
      <c r="J15" s="39">
        <f t="shared" si="3"/>
        <v>27600</v>
      </c>
      <c r="K15" s="2"/>
    </row>
    <row r="16" spans="1:11" ht="14.25">
      <c r="A16" s="29">
        <f t="shared" si="2"/>
        <v>12</v>
      </c>
      <c r="B16" s="25" t="s">
        <v>30</v>
      </c>
      <c r="C16" s="28"/>
      <c r="D16" s="35">
        <v>2</v>
      </c>
      <c r="E16" s="35" t="s">
        <v>15</v>
      </c>
      <c r="F16" s="37">
        <v>0</v>
      </c>
      <c r="G16" s="37">
        <f t="shared" si="0"/>
        <v>0</v>
      </c>
      <c r="H16" s="36" t="str">
        <f t="shared" si="1"/>
        <v>VYHOVUJE</v>
      </c>
      <c r="I16" s="35">
        <v>4600</v>
      </c>
      <c r="J16" s="39">
        <f t="shared" si="3"/>
        <v>9200</v>
      </c>
      <c r="K16" s="2"/>
    </row>
    <row r="17" spans="1:11" ht="14.25">
      <c r="A17" s="29">
        <f t="shared" si="2"/>
        <v>13</v>
      </c>
      <c r="B17" s="25" t="s">
        <v>31</v>
      </c>
      <c r="C17" s="28"/>
      <c r="D17" s="35">
        <v>2</v>
      </c>
      <c r="E17" s="35" t="s">
        <v>15</v>
      </c>
      <c r="F17" s="37">
        <v>0</v>
      </c>
      <c r="G17" s="37">
        <f t="shared" si="0"/>
        <v>0</v>
      </c>
      <c r="H17" s="36" t="str">
        <f t="shared" si="1"/>
        <v>VYHOVUJE</v>
      </c>
      <c r="I17" s="35">
        <v>7700</v>
      </c>
      <c r="J17" s="39">
        <f t="shared" si="3"/>
        <v>15400</v>
      </c>
      <c r="K17" s="2"/>
    </row>
    <row r="18" spans="1:11" ht="14.25">
      <c r="A18" s="29">
        <f t="shared" si="2"/>
        <v>14</v>
      </c>
      <c r="B18" s="25" t="s">
        <v>32</v>
      </c>
      <c r="C18" s="27"/>
      <c r="D18" s="35">
        <v>2</v>
      </c>
      <c r="E18" s="35" t="s">
        <v>17</v>
      </c>
      <c r="F18" s="37">
        <v>0</v>
      </c>
      <c r="G18" s="37">
        <f t="shared" si="0"/>
        <v>0</v>
      </c>
      <c r="H18" s="36" t="str">
        <f t="shared" si="1"/>
        <v>VYHOVUJE</v>
      </c>
      <c r="I18" s="35">
        <v>2700</v>
      </c>
      <c r="J18" s="39">
        <f t="shared" si="3"/>
        <v>5400</v>
      </c>
      <c r="K18" s="2"/>
    </row>
    <row r="19" spans="1:11" s="3" customFormat="1" ht="14.25">
      <c r="A19" s="29">
        <f t="shared" si="2"/>
        <v>15</v>
      </c>
      <c r="B19" s="25" t="s">
        <v>33</v>
      </c>
      <c r="C19" s="28"/>
      <c r="D19" s="35">
        <v>2</v>
      </c>
      <c r="E19" s="35" t="s">
        <v>15</v>
      </c>
      <c r="F19" s="37">
        <v>0</v>
      </c>
      <c r="G19" s="37">
        <f t="shared" si="0"/>
        <v>0</v>
      </c>
      <c r="H19" s="36" t="str">
        <f t="shared" si="1"/>
        <v>VYHOVUJE</v>
      </c>
      <c r="I19" s="35">
        <v>6300</v>
      </c>
      <c r="J19" s="39">
        <f t="shared" si="3"/>
        <v>12600</v>
      </c>
      <c r="K19" s="2"/>
    </row>
    <row r="20" spans="1:11" ht="14.25">
      <c r="A20" s="29">
        <f t="shared" si="2"/>
        <v>16</v>
      </c>
      <c r="B20" s="25" t="s">
        <v>34</v>
      </c>
      <c r="C20" s="28"/>
      <c r="D20" s="35">
        <v>1</v>
      </c>
      <c r="E20" s="35" t="s">
        <v>15</v>
      </c>
      <c r="F20" s="37">
        <v>0</v>
      </c>
      <c r="G20" s="37">
        <f t="shared" si="0"/>
        <v>0</v>
      </c>
      <c r="H20" s="36" t="str">
        <f t="shared" si="1"/>
        <v>VYHOVUJE</v>
      </c>
      <c r="I20" s="35">
        <v>33000</v>
      </c>
      <c r="J20" s="39">
        <f t="shared" si="3"/>
        <v>33000</v>
      </c>
      <c r="K20" s="2"/>
    </row>
    <row r="21" spans="1:11" ht="14.25">
      <c r="A21" s="29">
        <f t="shared" si="2"/>
        <v>17</v>
      </c>
      <c r="B21" s="25" t="s">
        <v>35</v>
      </c>
      <c r="C21" s="27"/>
      <c r="D21" s="35">
        <v>1</v>
      </c>
      <c r="E21" s="35" t="s">
        <v>15</v>
      </c>
      <c r="F21" s="37">
        <v>0</v>
      </c>
      <c r="G21" s="37">
        <f t="shared" si="0"/>
        <v>0</v>
      </c>
      <c r="H21" s="36" t="str">
        <f t="shared" si="1"/>
        <v>VYHOVUJE</v>
      </c>
      <c r="I21" s="35">
        <v>1400</v>
      </c>
      <c r="J21" s="39">
        <f t="shared" si="3"/>
        <v>1400</v>
      </c>
      <c r="K21" s="2"/>
    </row>
    <row r="22" spans="1:11" ht="14.25">
      <c r="A22" s="29">
        <f t="shared" si="2"/>
        <v>18</v>
      </c>
      <c r="B22" s="26" t="s">
        <v>36</v>
      </c>
      <c r="C22" s="27"/>
      <c r="D22" s="35">
        <v>1</v>
      </c>
      <c r="E22" s="35" t="s">
        <v>15</v>
      </c>
      <c r="F22" s="37">
        <v>0</v>
      </c>
      <c r="G22" s="37">
        <f t="shared" si="0"/>
        <v>0</v>
      </c>
      <c r="H22" s="36" t="str">
        <f t="shared" si="1"/>
        <v>VYHOVUJE</v>
      </c>
      <c r="I22" s="35">
        <v>1400</v>
      </c>
      <c r="J22" s="39">
        <f t="shared" si="3"/>
        <v>1400</v>
      </c>
      <c r="K22" s="2"/>
    </row>
    <row r="23" spans="1:11" ht="25.5">
      <c r="A23" s="29">
        <f t="shared" si="2"/>
        <v>19</v>
      </c>
      <c r="B23" s="26" t="s">
        <v>37</v>
      </c>
      <c r="C23" s="27"/>
      <c r="D23" s="35">
        <v>1</v>
      </c>
      <c r="E23" s="35" t="s">
        <v>15</v>
      </c>
      <c r="F23" s="37">
        <v>0</v>
      </c>
      <c r="G23" s="37">
        <f t="shared" si="0"/>
        <v>0</v>
      </c>
      <c r="H23" s="36" t="str">
        <f t="shared" si="1"/>
        <v>VYHOVUJE</v>
      </c>
      <c r="I23" s="35">
        <v>600</v>
      </c>
      <c r="J23" s="39">
        <f t="shared" si="3"/>
        <v>600</v>
      </c>
      <c r="K23" s="2"/>
    </row>
    <row r="24" spans="1:11" ht="14.25">
      <c r="A24" s="29">
        <f t="shared" si="2"/>
        <v>20</v>
      </c>
      <c r="B24" s="25" t="s">
        <v>38</v>
      </c>
      <c r="C24" s="27"/>
      <c r="D24" s="35">
        <v>3</v>
      </c>
      <c r="E24" s="35" t="s">
        <v>15</v>
      </c>
      <c r="F24" s="37">
        <v>0</v>
      </c>
      <c r="G24" s="37">
        <f t="shared" si="0"/>
        <v>0</v>
      </c>
      <c r="H24" s="36" t="str">
        <f t="shared" si="1"/>
        <v>VYHOVUJE</v>
      </c>
      <c r="I24" s="35">
        <v>19000</v>
      </c>
      <c r="J24" s="39">
        <f t="shared" si="3"/>
        <v>57000</v>
      </c>
      <c r="K24" s="2"/>
    </row>
    <row r="25" spans="1:11" ht="14.25">
      <c r="A25" s="29">
        <f t="shared" si="2"/>
        <v>21</v>
      </c>
      <c r="B25" s="26" t="s">
        <v>39</v>
      </c>
      <c r="C25" s="27"/>
      <c r="D25" s="35">
        <v>6</v>
      </c>
      <c r="E25" s="35" t="s">
        <v>14</v>
      </c>
      <c r="F25" s="37">
        <v>0</v>
      </c>
      <c r="G25" s="37">
        <f t="shared" si="0"/>
        <v>0</v>
      </c>
      <c r="H25" s="36" t="str">
        <f t="shared" si="1"/>
        <v>VYHOVUJE</v>
      </c>
      <c r="I25" s="35">
        <v>20300</v>
      </c>
      <c r="J25" s="39">
        <f t="shared" si="3"/>
        <v>121800</v>
      </c>
      <c r="K25" s="2"/>
    </row>
    <row r="26" spans="1:11" ht="25.5">
      <c r="A26" s="29">
        <f t="shared" si="2"/>
        <v>22</v>
      </c>
      <c r="B26" s="26" t="s">
        <v>40</v>
      </c>
      <c r="C26" s="27"/>
      <c r="D26" s="35">
        <v>3</v>
      </c>
      <c r="E26" s="35" t="s">
        <v>15</v>
      </c>
      <c r="F26" s="37">
        <v>0</v>
      </c>
      <c r="G26" s="37">
        <f t="shared" si="0"/>
        <v>0</v>
      </c>
      <c r="H26" s="36" t="str">
        <f t="shared" si="1"/>
        <v>VYHOVUJE</v>
      </c>
      <c r="I26" s="35">
        <v>28500</v>
      </c>
      <c r="J26" s="39">
        <f t="shared" si="3"/>
        <v>85500</v>
      </c>
      <c r="K26" s="2"/>
    </row>
    <row r="27" spans="1:11" ht="14.25">
      <c r="A27" s="29">
        <f t="shared" si="2"/>
        <v>23</v>
      </c>
      <c r="B27" s="26" t="s">
        <v>41</v>
      </c>
      <c r="C27" s="27"/>
      <c r="D27" s="35">
        <v>1</v>
      </c>
      <c r="E27" s="35" t="s">
        <v>16</v>
      </c>
      <c r="F27" s="37">
        <v>0</v>
      </c>
      <c r="G27" s="37">
        <f t="shared" si="0"/>
        <v>0</v>
      </c>
      <c r="H27" s="36" t="str">
        <f t="shared" si="1"/>
        <v>VYHOVUJE</v>
      </c>
      <c r="I27" s="35">
        <v>33000</v>
      </c>
      <c r="J27" s="39">
        <f t="shared" si="3"/>
        <v>33000</v>
      </c>
      <c r="K27" s="2"/>
    </row>
    <row r="28" spans="1:11" ht="14.25">
      <c r="A28" s="29">
        <f t="shared" si="2"/>
        <v>24</v>
      </c>
      <c r="B28" s="25" t="s">
        <v>24</v>
      </c>
      <c r="C28" s="27"/>
      <c r="D28" s="35">
        <v>1</v>
      </c>
      <c r="E28" s="35" t="s">
        <v>16</v>
      </c>
      <c r="F28" s="37">
        <v>0</v>
      </c>
      <c r="G28" s="37">
        <f t="shared" si="0"/>
        <v>0</v>
      </c>
      <c r="H28" s="36" t="str">
        <f t="shared" si="1"/>
        <v>VYHOVUJE</v>
      </c>
      <c r="I28" s="35">
        <v>5800</v>
      </c>
      <c r="J28" s="39">
        <f t="shared" si="3"/>
        <v>5800</v>
      </c>
      <c r="K28" s="2"/>
    </row>
    <row r="29" spans="1:11" ht="14.25">
      <c r="A29" s="29">
        <f t="shared" si="2"/>
        <v>25</v>
      </c>
      <c r="B29" s="25" t="s">
        <v>42</v>
      </c>
      <c r="C29" s="27"/>
      <c r="D29" s="35">
        <v>2</v>
      </c>
      <c r="E29" s="35" t="s">
        <v>15</v>
      </c>
      <c r="F29" s="37">
        <v>0</v>
      </c>
      <c r="G29" s="37">
        <f t="shared" si="0"/>
        <v>0</v>
      </c>
      <c r="H29" s="36" t="str">
        <f t="shared" si="1"/>
        <v>VYHOVUJE</v>
      </c>
      <c r="I29" s="35">
        <v>28500</v>
      </c>
      <c r="J29" s="39">
        <f t="shared" si="3"/>
        <v>57000</v>
      </c>
      <c r="K29" s="2"/>
    </row>
    <row r="30" spans="1:11" ht="14.25">
      <c r="A30" s="29">
        <f t="shared" si="2"/>
        <v>26</v>
      </c>
      <c r="B30" s="25" t="s">
        <v>43</v>
      </c>
      <c r="C30" s="27"/>
      <c r="D30" s="35">
        <v>4</v>
      </c>
      <c r="E30" s="35" t="s">
        <v>15</v>
      </c>
      <c r="F30" s="37">
        <v>0</v>
      </c>
      <c r="G30" s="37">
        <f t="shared" si="0"/>
        <v>0</v>
      </c>
      <c r="H30" s="36" t="str">
        <f t="shared" si="1"/>
        <v>VYHOVUJE</v>
      </c>
      <c r="I30" s="35">
        <v>33000</v>
      </c>
      <c r="J30" s="39">
        <f t="shared" si="3"/>
        <v>132000</v>
      </c>
      <c r="K30" s="2"/>
    </row>
    <row r="31" spans="1:12" ht="14.25">
      <c r="A31" s="29">
        <f t="shared" si="2"/>
        <v>27</v>
      </c>
      <c r="B31" s="26" t="s">
        <v>44</v>
      </c>
      <c r="C31" s="27"/>
      <c r="D31" s="35">
        <v>4</v>
      </c>
      <c r="E31" s="35" t="s">
        <v>18</v>
      </c>
      <c r="F31" s="37">
        <v>0</v>
      </c>
      <c r="G31" s="37">
        <f t="shared" si="0"/>
        <v>0</v>
      </c>
      <c r="H31" s="36" t="str">
        <f t="shared" si="1"/>
        <v>VYHOVUJE</v>
      </c>
      <c r="I31" s="35">
        <v>5000</v>
      </c>
      <c r="J31" s="39">
        <f t="shared" si="3"/>
        <v>20000</v>
      </c>
      <c r="K31" s="2"/>
      <c r="L31" s="7"/>
    </row>
    <row r="32" spans="1:12" ht="14.25">
      <c r="A32" s="29">
        <f t="shared" si="2"/>
        <v>28</v>
      </c>
      <c r="B32" s="26" t="s">
        <v>45</v>
      </c>
      <c r="C32" s="27"/>
      <c r="D32" s="35">
        <v>4</v>
      </c>
      <c r="E32" s="35" t="s">
        <v>18</v>
      </c>
      <c r="F32" s="37">
        <v>0</v>
      </c>
      <c r="G32" s="37">
        <f aca="true" t="shared" si="4" ref="G32:G37">F32*D32</f>
        <v>0</v>
      </c>
      <c r="H32" s="36" t="str">
        <f t="shared" si="1"/>
        <v>VYHOVUJE</v>
      </c>
      <c r="I32" s="35">
        <v>1000</v>
      </c>
      <c r="J32" s="39">
        <f t="shared" si="3"/>
        <v>4000</v>
      </c>
      <c r="K32" s="2"/>
      <c r="L32" s="7"/>
    </row>
    <row r="33" spans="1:11" ht="14.25">
      <c r="A33" s="29">
        <f t="shared" si="2"/>
        <v>29</v>
      </c>
      <c r="B33" s="25" t="s">
        <v>46</v>
      </c>
      <c r="C33" s="27"/>
      <c r="D33" s="35">
        <v>10</v>
      </c>
      <c r="E33" s="35" t="s">
        <v>16</v>
      </c>
      <c r="F33" s="37">
        <v>0</v>
      </c>
      <c r="G33" s="37">
        <f t="shared" si="4"/>
        <v>0</v>
      </c>
      <c r="H33" s="36" t="str">
        <f t="shared" si="1"/>
        <v>VYHOVUJE</v>
      </c>
      <c r="I33" s="35">
        <v>13100</v>
      </c>
      <c r="J33" s="39">
        <f t="shared" si="3"/>
        <v>131000</v>
      </c>
      <c r="K33" s="2"/>
    </row>
    <row r="34" spans="1:13" s="3" customFormat="1" ht="14.25">
      <c r="A34" s="29">
        <f t="shared" si="2"/>
        <v>30</v>
      </c>
      <c r="B34" s="25" t="s">
        <v>47</v>
      </c>
      <c r="C34" s="27"/>
      <c r="D34" s="35">
        <v>2</v>
      </c>
      <c r="E34" s="35" t="s">
        <v>16</v>
      </c>
      <c r="F34" s="37">
        <v>0</v>
      </c>
      <c r="G34" s="37">
        <f t="shared" si="4"/>
        <v>0</v>
      </c>
      <c r="H34" s="36" t="str">
        <f t="shared" si="1"/>
        <v>VYHOVUJE</v>
      </c>
      <c r="I34" s="35">
        <v>33000</v>
      </c>
      <c r="J34" s="39">
        <f t="shared" si="3"/>
        <v>66000</v>
      </c>
      <c r="K34" s="2"/>
      <c r="M34" s="8"/>
    </row>
    <row r="35" spans="1:11" s="3" customFormat="1" ht="14.25">
      <c r="A35" s="29">
        <f t="shared" si="2"/>
        <v>31</v>
      </c>
      <c r="B35" s="25" t="s">
        <v>48</v>
      </c>
      <c r="C35" s="27"/>
      <c r="D35" s="35">
        <v>2</v>
      </c>
      <c r="E35" s="35" t="s">
        <v>15</v>
      </c>
      <c r="F35" s="37">
        <v>0</v>
      </c>
      <c r="G35" s="37">
        <f t="shared" si="4"/>
        <v>0</v>
      </c>
      <c r="H35" s="36" t="str">
        <f t="shared" si="1"/>
        <v>VYHOVUJE</v>
      </c>
      <c r="I35" s="35">
        <v>21500</v>
      </c>
      <c r="J35" s="39">
        <f t="shared" si="3"/>
        <v>43000</v>
      </c>
      <c r="K35" s="2"/>
    </row>
    <row r="36" spans="1:11" ht="14.25">
      <c r="A36" s="29">
        <f t="shared" si="2"/>
        <v>32</v>
      </c>
      <c r="B36" s="25" t="s">
        <v>49</v>
      </c>
      <c r="C36" s="27"/>
      <c r="D36" s="35">
        <v>4</v>
      </c>
      <c r="E36" s="35" t="s">
        <v>15</v>
      </c>
      <c r="F36" s="37">
        <v>0</v>
      </c>
      <c r="G36" s="37">
        <f t="shared" si="4"/>
        <v>0</v>
      </c>
      <c r="H36" s="36" t="str">
        <f t="shared" si="1"/>
        <v>VYHOVUJE</v>
      </c>
      <c r="I36" s="35">
        <v>3500</v>
      </c>
      <c r="J36" s="39">
        <f t="shared" si="3"/>
        <v>14000</v>
      </c>
      <c r="K36" s="2"/>
    </row>
    <row r="37" spans="1:11" ht="14.25">
      <c r="A37" s="29">
        <f t="shared" si="2"/>
        <v>33</v>
      </c>
      <c r="B37" s="25" t="s">
        <v>50</v>
      </c>
      <c r="C37" s="28"/>
      <c r="D37" s="35">
        <v>1</v>
      </c>
      <c r="E37" s="35" t="s">
        <v>15</v>
      </c>
      <c r="F37" s="37">
        <v>0</v>
      </c>
      <c r="G37" s="37">
        <f t="shared" si="4"/>
        <v>0</v>
      </c>
      <c r="H37" s="36" t="str">
        <f t="shared" si="1"/>
        <v>VYHOVUJE</v>
      </c>
      <c r="I37" s="35">
        <v>33000</v>
      </c>
      <c r="J37" s="39">
        <f t="shared" si="3"/>
        <v>33000</v>
      </c>
      <c r="K37" s="2"/>
    </row>
    <row r="38" spans="1:11" ht="14.25">
      <c r="A38" s="29">
        <f t="shared" si="2"/>
        <v>34</v>
      </c>
      <c r="B38" s="25" t="s">
        <v>51</v>
      </c>
      <c r="C38" s="28"/>
      <c r="D38" s="35">
        <v>1</v>
      </c>
      <c r="E38" s="35" t="s">
        <v>15</v>
      </c>
      <c r="F38" s="37">
        <v>0</v>
      </c>
      <c r="G38" s="37">
        <f t="shared" si="0"/>
        <v>0</v>
      </c>
      <c r="H38" s="36" t="str">
        <f t="shared" si="1"/>
        <v>VYHOVUJE</v>
      </c>
      <c r="I38" s="35">
        <v>30700</v>
      </c>
      <c r="J38" s="39">
        <f t="shared" si="3"/>
        <v>30700</v>
      </c>
      <c r="K38" s="2"/>
    </row>
    <row r="39" spans="1:11" ht="14.25">
      <c r="A39" s="29">
        <f t="shared" si="2"/>
        <v>35</v>
      </c>
      <c r="B39" s="25" t="s">
        <v>52</v>
      </c>
      <c r="C39" s="28"/>
      <c r="D39" s="35">
        <v>2</v>
      </c>
      <c r="E39" s="35" t="s">
        <v>15</v>
      </c>
      <c r="F39" s="37">
        <v>0</v>
      </c>
      <c r="G39" s="37">
        <f t="shared" si="0"/>
        <v>0</v>
      </c>
      <c r="H39" s="36" t="str">
        <f t="shared" si="1"/>
        <v>VYHOVUJE</v>
      </c>
      <c r="I39" s="35">
        <v>23500</v>
      </c>
      <c r="J39" s="39">
        <f t="shared" si="3"/>
        <v>47000</v>
      </c>
      <c r="K39" s="2"/>
    </row>
    <row r="40" spans="2:11" ht="15" thickBot="1">
      <c r="B40" s="16" t="s">
        <v>0</v>
      </c>
      <c r="C40" s="17"/>
      <c r="D40" s="18">
        <v>1</v>
      </c>
      <c r="E40" s="18"/>
      <c r="F40" s="38">
        <v>0</v>
      </c>
      <c r="G40" s="41">
        <f>F40*D40</f>
        <v>0</v>
      </c>
      <c r="H40" s="42"/>
      <c r="I40" s="43">
        <v>8000</v>
      </c>
      <c r="J40" s="40">
        <f>I40*D40</f>
        <v>8000</v>
      </c>
      <c r="K40" s="6"/>
    </row>
    <row r="41" spans="2:11" ht="15.75" thickBot="1" thickTop="1">
      <c r="B41" s="9"/>
      <c r="C41" s="14"/>
      <c r="D41" s="15"/>
      <c r="E41" s="15"/>
      <c r="F41" s="15"/>
      <c r="G41" s="15"/>
      <c r="H41" s="15"/>
      <c r="I41" s="13"/>
      <c r="J41" s="13"/>
      <c r="K41" s="6"/>
    </row>
    <row r="42" spans="2:1027" s="9" customFormat="1" ht="20.25" customHeight="1">
      <c r="B42" s="31" t="s">
        <v>2</v>
      </c>
      <c r="C42" s="21"/>
      <c r="D42" s="22"/>
      <c r="E42" s="22"/>
      <c r="F42" s="22"/>
      <c r="G42" s="33">
        <f>SUM(G5:G40)</f>
        <v>0</v>
      </c>
      <c r="H42" s="46" t="s">
        <v>10</v>
      </c>
      <c r="I42" s="47"/>
      <c r="J42" s="19">
        <f>SUM(J5:J40)</f>
        <v>1400000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  <c r="AHA42" s="5"/>
      <c r="AHB42" s="5"/>
      <c r="AHC42" s="5"/>
      <c r="AHD42" s="5"/>
      <c r="AHE42" s="5"/>
      <c r="AHF42" s="5"/>
      <c r="AHG42" s="5"/>
      <c r="AHH42" s="5"/>
      <c r="AHI42" s="5"/>
      <c r="AHJ42" s="5"/>
      <c r="AHK42" s="5"/>
      <c r="AHL42" s="5"/>
      <c r="AHM42" s="5"/>
      <c r="AHN42" s="5"/>
      <c r="AHO42" s="5"/>
      <c r="AHP42" s="5"/>
      <c r="AHQ42" s="5"/>
      <c r="AHR42" s="5"/>
      <c r="AHS42" s="5"/>
      <c r="AHT42" s="5"/>
      <c r="AHU42" s="5"/>
      <c r="AHV42" s="5"/>
      <c r="AHW42" s="5"/>
      <c r="AHX42" s="5"/>
      <c r="AHY42" s="5"/>
      <c r="AHZ42" s="5"/>
      <c r="AIA42" s="5"/>
      <c r="AIB42" s="5"/>
      <c r="AIC42" s="5"/>
      <c r="AID42" s="5"/>
      <c r="AIE42" s="5"/>
      <c r="AIF42" s="5"/>
      <c r="AIG42" s="5"/>
      <c r="AIH42" s="5"/>
      <c r="AII42" s="5"/>
      <c r="AIJ42" s="5"/>
      <c r="AIK42" s="5"/>
      <c r="AIL42" s="5"/>
      <c r="AIM42" s="5"/>
      <c r="AIN42" s="5"/>
      <c r="AIO42" s="5"/>
      <c r="AIP42" s="5"/>
      <c r="AIQ42" s="5"/>
      <c r="AIR42" s="5"/>
      <c r="AIS42" s="5"/>
      <c r="AIT42" s="5"/>
      <c r="AIU42" s="5"/>
      <c r="AIV42" s="5"/>
      <c r="AIW42" s="5"/>
      <c r="AIX42" s="5"/>
      <c r="AIY42" s="5"/>
      <c r="AIZ42" s="5"/>
      <c r="AJA42" s="5"/>
      <c r="AJB42" s="5"/>
      <c r="AJC42" s="5"/>
      <c r="AJD42" s="5"/>
      <c r="AJE42" s="5"/>
      <c r="AJF42" s="5"/>
      <c r="AJG42" s="5"/>
      <c r="AJH42" s="5"/>
      <c r="AJI42" s="5"/>
      <c r="AJJ42" s="5"/>
      <c r="AJK42" s="5"/>
      <c r="AJL42" s="5"/>
      <c r="AJM42" s="5"/>
      <c r="AJN42" s="5"/>
      <c r="AJO42" s="5"/>
      <c r="AJP42" s="5"/>
      <c r="AJQ42" s="5"/>
      <c r="AJR42" s="5"/>
      <c r="AJS42" s="5"/>
      <c r="AJT42" s="5"/>
      <c r="AJU42" s="5"/>
      <c r="AJV42" s="5"/>
      <c r="AJW42" s="5"/>
      <c r="AJX42" s="5"/>
      <c r="AJY42" s="5"/>
      <c r="AJZ42" s="5"/>
      <c r="AKA42" s="5"/>
      <c r="AKB42" s="5"/>
      <c r="AKC42" s="5"/>
      <c r="AKD42" s="5"/>
      <c r="AKE42" s="5"/>
      <c r="AKF42" s="5"/>
      <c r="AKG42" s="5"/>
      <c r="AKH42" s="5"/>
      <c r="AKI42" s="5"/>
      <c r="AKJ42" s="5"/>
      <c r="AKK42" s="5"/>
      <c r="AKL42" s="5"/>
      <c r="AKM42" s="5"/>
      <c r="AKN42" s="5"/>
      <c r="AKO42" s="5"/>
      <c r="AKP42" s="5"/>
      <c r="AKQ42" s="5"/>
      <c r="AKR42" s="5"/>
      <c r="AKS42" s="5"/>
      <c r="AKT42" s="5"/>
      <c r="AKU42" s="5"/>
      <c r="AKV42" s="5"/>
      <c r="AKW42" s="5"/>
      <c r="AKX42" s="5"/>
      <c r="AKY42" s="5"/>
      <c r="AKZ42" s="5"/>
      <c r="ALA42" s="5"/>
      <c r="ALB42" s="5"/>
      <c r="ALC42" s="5"/>
      <c r="ALD42" s="5"/>
      <c r="ALE42" s="5"/>
      <c r="ALF42" s="5"/>
      <c r="ALG42" s="5"/>
      <c r="ALH42" s="5"/>
      <c r="ALI42" s="5"/>
      <c r="ALJ42" s="5"/>
      <c r="ALK42" s="5"/>
      <c r="ALL42" s="5"/>
      <c r="ALM42" s="5"/>
      <c r="ALN42" s="5"/>
      <c r="ALO42" s="5"/>
      <c r="ALP42" s="5"/>
      <c r="ALQ42" s="5"/>
      <c r="ALR42" s="5"/>
      <c r="ALS42" s="5"/>
      <c r="ALT42" s="5"/>
      <c r="ALU42" s="5"/>
      <c r="ALV42" s="5"/>
      <c r="ALW42" s="5"/>
      <c r="ALX42" s="5"/>
      <c r="ALY42" s="5"/>
      <c r="ALZ42" s="5"/>
      <c r="AMA42" s="5"/>
      <c r="AMB42" s="5"/>
      <c r="AMC42" s="5"/>
      <c r="AMD42" s="5"/>
      <c r="AME42" s="5"/>
      <c r="AMF42" s="5"/>
      <c r="AMG42" s="5"/>
      <c r="AMH42" s="5"/>
      <c r="AMI42" s="5"/>
      <c r="AMJ42" s="5"/>
      <c r="AMK42" s="5"/>
      <c r="AML42" s="5"/>
      <c r="AMM42" s="5"/>
    </row>
    <row r="43" spans="2:10" ht="22.5" customHeight="1" thickBot="1">
      <c r="B43" s="32" t="s">
        <v>3</v>
      </c>
      <c r="C43" s="23"/>
      <c r="D43" s="24"/>
      <c r="E43" s="24"/>
      <c r="F43" s="24"/>
      <c r="G43" s="34">
        <f>G42*1.21</f>
        <v>0</v>
      </c>
      <c r="H43" s="48" t="s">
        <v>11</v>
      </c>
      <c r="I43" s="49"/>
      <c r="J43" s="20">
        <f>J42*1.21</f>
        <v>1694000</v>
      </c>
    </row>
    <row r="45" ht="14.25"/>
    <row r="64" ht="14.25"/>
    <row r="75" spans="3:5" ht="15" thickBot="1">
      <c r="C75" s="52"/>
      <c r="D75" s="52"/>
      <c r="E75" s="52"/>
    </row>
    <row r="76" spans="3:5" ht="15">
      <c r="C76" s="51" t="s">
        <v>53</v>
      </c>
      <c r="D76" s="51"/>
      <c r="E76" s="51"/>
    </row>
  </sheetData>
  <mergeCells count="6">
    <mergeCell ref="C76:E76"/>
    <mergeCell ref="B4:C4"/>
    <mergeCell ref="H42:I42"/>
    <mergeCell ref="H43:I43"/>
    <mergeCell ref="B1:C2"/>
    <mergeCell ref="C75:E75"/>
  </mergeCells>
  <conditionalFormatting sqref="H5:H40">
    <cfRule type="cellIs" priority="1" dxfId="1" operator="equal">
      <formula>"NEVYHOVUJE"</formula>
    </cfRule>
    <cfRule type="cellIs" priority="2" dxfId="0" operator="equal">
      <formula>"VYHOVUJE"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</dc:creator>
  <cp:keywords/>
  <dc:description/>
  <cp:lastModifiedBy>K. Nováková</cp:lastModifiedBy>
  <cp:lastPrinted>2018-07-17T13:38:41Z</cp:lastPrinted>
  <dcterms:created xsi:type="dcterms:W3CDTF">2018-07-17T13:09:24Z</dcterms:created>
  <dcterms:modified xsi:type="dcterms:W3CDTF">2019-10-18T09:59:11Z</dcterms:modified>
  <cp:category/>
  <cp:version/>
  <cp:contentType/>
  <cp:contentStatus/>
  <cp:revision>18</cp:revision>
</cp:coreProperties>
</file>