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O:\shared\office\u_zvz\DNS\DNS_2019\DNS_Kanc.potreby\083_Kancelářské potřeby pro ONF, CRREAT, RAMSES\"/>
    </mc:Choice>
  </mc:AlternateContent>
  <xr:revisionPtr revIDLastSave="0" documentId="13_ncr:1_{3E6C7AF1-0E14-41E3-9EF7-FBE2956ACDAB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List1" sheetId="1" r:id="rId1"/>
  </sheets>
  <definedNames>
    <definedName name="_xlnm.Print_Area" localSheetId="0">List1!$A$1:$J$59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 l="1"/>
  <c r="J42" i="1"/>
  <c r="J31" i="1"/>
  <c r="J32" i="1"/>
  <c r="J33" i="1"/>
  <c r="J34" i="1"/>
  <c r="J35" i="1"/>
  <c r="J36" i="1"/>
  <c r="J37" i="1"/>
  <c r="J38" i="1"/>
  <c r="J39" i="1"/>
  <c r="J40" i="1"/>
  <c r="J30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5" i="1"/>
  <c r="J44" i="1" l="1"/>
  <c r="H40" i="1"/>
  <c r="H39" i="1"/>
  <c r="H38" i="1"/>
  <c r="H37" i="1"/>
  <c r="H36" i="1"/>
  <c r="H35" i="1"/>
  <c r="H34" i="1"/>
  <c r="H33" i="1"/>
  <c r="H32" i="1"/>
  <c r="H31" i="1"/>
  <c r="H30" i="1"/>
  <c r="H41" i="1" s="1"/>
  <c r="H44" i="1" l="1"/>
  <c r="J41" i="1"/>
  <c r="H13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2" i="1"/>
  <c r="H11" i="1"/>
  <c r="H10" i="1"/>
  <c r="H9" i="1"/>
  <c r="H8" i="1"/>
  <c r="H7" i="1"/>
  <c r="H6" i="1"/>
  <c r="H5" i="1"/>
  <c r="J29" i="1" l="1"/>
  <c r="J45" i="1" s="1"/>
  <c r="J46" i="1" s="1"/>
  <c r="H29" i="1"/>
  <c r="H45" i="1" s="1"/>
  <c r="H46" i="1" s="1"/>
</calcChain>
</file>

<file path=xl/sharedStrings.xml><?xml version="1.0" encoding="utf-8"?>
<sst xmlns="http://schemas.openxmlformats.org/spreadsheetml/2006/main" count="136" uniqueCount="87">
  <si>
    <t>Položka</t>
  </si>
  <si>
    <t>Popis zboží</t>
  </si>
  <si>
    <t>ks</t>
  </si>
  <si>
    <t>č.</t>
  </si>
  <si>
    <t xml:space="preserve">Měrná jednotka </t>
  </si>
  <si>
    <t>Cena celkem bez DPH</t>
  </si>
  <si>
    <t>Pravítko, materiál: plast, barva: transparentní, délka: 30 cm.</t>
  </si>
  <si>
    <t>Kuličkové pero, jednorázové, tělo: plastové, s víčkem, 
náplň: pastový inkoust, barva náplně: modrá.</t>
  </si>
  <si>
    <t>Lepící páska samolepící s vysokou přilnavostí a pevností, bez odvíječe, barva: transparentní, šíře: 19 mm, návin: 33 m.</t>
  </si>
  <si>
    <t>Lepící páska samolepící s vysokou přilnavostí a pevností, bez odvíječe, barva: transparentní, šíře: 48 mm, návin: 66 m.</t>
  </si>
  <si>
    <t>Lepící guma</t>
  </si>
  <si>
    <t>Připínáčky</t>
  </si>
  <si>
    <t>Blok, vazba: boční kroužková, formát: A5, počet listů: min. 80, listy: linkované, 
každý list s perforací pro snadné odtržení a min. čtyřděrováním pro ukládání do pořadače.</t>
  </si>
  <si>
    <t>Celokovová sešívačka potažená plastem, hloubka vkládání 65 mm, spojovače vel. 26/6 nebo 24/6, kapacita sešití 30 listů 80 g/m2</t>
  </si>
  <si>
    <t>Balící papír v roli, vyrobený z recyklovaného materiálu. Šířka 800 mm, návin 62,5 m, plošná hmotnost 100 g/m2, hmotnost celé role cca 5 kg.</t>
  </si>
  <si>
    <t>Rozešívačka</t>
  </si>
  <si>
    <t>Rozešívačka kancelářských sešívacích drátků</t>
  </si>
  <si>
    <t>Popisovač, k popisu na bílé tabule, s víčkem, šíře stopy: min. 1 mm - max. 2 mm, 
hrot: válcový, náplň: inkoust na alkoholové bázi, světlostálý, 
za sucha stíratelný, barva náplně: černá.</t>
  </si>
  <si>
    <t>Rychlovazač A4, závěsný, materiál prešpán, barva modrá.</t>
  </si>
  <si>
    <t>Rychlovazač A4, závěsný, materiál karton, barva žlutá</t>
  </si>
  <si>
    <t>Rychlovazač A4, závěsný, materiál karton, barva červená</t>
  </si>
  <si>
    <t>Rychlovazač A4, materiál karton, barva červená</t>
  </si>
  <si>
    <t>Vizitkář 4-řadý, na min 80 ks vizitek, materiál PVC, barva modrá</t>
  </si>
  <si>
    <t>Obálka dopisní formátu C5, samolepící, bez okénka, rozměr (v x š): 162 x 229 mm, vkládání na delší straně, materiál: bílý 80 g/m2 ofsetový papír, balení 50 ks.</t>
  </si>
  <si>
    <t>bal</t>
  </si>
  <si>
    <t>Obálka dopisní C5</t>
  </si>
  <si>
    <t>Obálka dopisní B4</t>
  </si>
  <si>
    <t>Lepící páska</t>
  </si>
  <si>
    <t>Prospektový obal A4</t>
  </si>
  <si>
    <t>Pravítko</t>
  </si>
  <si>
    <t>Kuličkové pero</t>
  </si>
  <si>
    <t>Xerografický papír standardní kvality, vhodný pro každodenní kopírování a černobílý tisk v základní kvalitě. Formát A4, 80 g, barva bílá, CIE bělost 153. 1 balení = 5 x 500 listů.</t>
  </si>
  <si>
    <t>Obálka/taška dopisní formátu B4, křížové dno, s krycím páskem, bez okénka, rozměr (v x š x š dna): 353 x 250 x 40 mm, vkládání na kratší straně, materiál: bělený sulfát min. 90 g/m2, balení 10 ks.</t>
  </si>
  <si>
    <t>Oboustranně lepicí guma, lehce snímatelná, opakovaně použitelné, barva: bílá, hmotnost: 50 g, balení 84 ks čtverečků.</t>
  </si>
  <si>
    <t>Plastová U kapsa A4, hladký povrch, zpevněná multiperforace pro zakládání do pořadačů, síla mat. 50 mic, balení 100 ks</t>
  </si>
  <si>
    <t>Blok</t>
  </si>
  <si>
    <t>Sešívačka</t>
  </si>
  <si>
    <t xml:space="preserve">Papír A4 </t>
  </si>
  <si>
    <t>Magnetická tabule</t>
  </si>
  <si>
    <t>Balící papír</t>
  </si>
  <si>
    <t>Popisovač</t>
  </si>
  <si>
    <t xml:space="preserve">Rychlovazač A4 </t>
  </si>
  <si>
    <t>Rychlovazač A4</t>
  </si>
  <si>
    <t xml:space="preserve">Rychlovazač karton A4 </t>
  </si>
  <si>
    <t>Vizitkář</t>
  </si>
  <si>
    <t xml:space="preserve">Úhloměr </t>
  </si>
  <si>
    <t>Mikrotužka</t>
  </si>
  <si>
    <t xml:space="preserve">Sešit A4 </t>
  </si>
  <si>
    <t>Úhloměr rýsovací, transparentní</t>
  </si>
  <si>
    <t xml:space="preserve">Trojhranný ergonomický tvar s ergonomickým úchopem pro pohodlné psaní. Pogumovaný soft povrch pro vyšší komfort při psaní. S klipem a pryží. Obsahuje 2 tuhy. </t>
  </si>
  <si>
    <t xml:space="preserve">sešit kostkovaný A4, 80 listů </t>
  </si>
  <si>
    <t xml:space="preserve">Připínáčky do korkové nástěnky, s plastovou ergonomickou hlavičkou a kovovým bodcem, balení 60 ks </t>
  </si>
  <si>
    <t>Pořadač</t>
  </si>
  <si>
    <t>pákový, A4, šířka hřbetu 7 cm, světle modrý</t>
  </si>
  <si>
    <t>pákový, A4, šířka hřbetu 5 cm, vínový</t>
  </si>
  <si>
    <t>Kopírovací papír</t>
  </si>
  <si>
    <t>Plastová U kapsa A4, hladký povrch, zpevněná multiperforace pro zakládání do pořadačů, síla mat. 50 mic, matný, balení 100 ks</t>
  </si>
  <si>
    <t>Děrovačka</t>
  </si>
  <si>
    <t>Pořadač pákový, A4, šířka hřbetu 7 cm, šedý</t>
  </si>
  <si>
    <t>Pořadač pákový, A4, šířka hřbetu 7 cm, černý</t>
  </si>
  <si>
    <t>Pořadač pákový, A4, šířka hřbetu 7 cm, modrý</t>
  </si>
  <si>
    <t>Pořadač pákový, A4, šířka hřbetu 5 cm, oranžový</t>
  </si>
  <si>
    <t>Pořadač pákový, A4, šířka hřbetu 5 cm, modrý</t>
  </si>
  <si>
    <t>Kopírovací papír, formát A4, 80g/m2, balení 500 listů, např. HP Home and Office</t>
  </si>
  <si>
    <t xml:space="preserve">Rozteč děrování 8 cm, průměr otvoru 5,5 mm, najednou lze děrovat až 20 listů 80g papíru nebo 25 listů 70g papíru, např. Maped Essentials Metal 20/25 9402411 </t>
  </si>
  <si>
    <t>Sešívačka, hloubka vkládání je 50 mm, materiál: kombinace kovu a plastu, spodní část sešívačky je opatřena měkčeným plastem pro ochranu nábytku, lze použít pro uzavřené, otevřené i nástěnkové sešívání, např. SAX 39 55027, černá</t>
  </si>
  <si>
    <t>Cena za jednotku bez DPH</t>
  </si>
  <si>
    <t>Bílá magnetická tabule popisovací v hliníkovém rámu 120x90 cm, povrch je vyroben z vysoce kvalitního plechu, rám je vyroben z anodovaného hliníku a je spojený plastovými růžky (Anodování je ochrana před oxidací takže vám rám nezešedne), povrch tabule je magnetický a je určený k popisování smazatelnými popisovači, v sadě spolu s tabulí najdete: poličku na příslušenství a montážní prvky, tabuli je možné zavěsit jak na výšku, tak i na šířku, připevňuje se k podkladu skrze otvory v každém ze 4 růžků, které spojují rám, součástí sady jsou záslepky na růžky, takže šrouby nebudou vidět, např. Allboards EX129</t>
  </si>
  <si>
    <t xml:space="preserve">Bílá magnetická tabule popisovací v hliníkovém rámu 90x60 cm, povrch je vyroben z vysoce kvalitního plechu, rám je vyroben z anodovaného hliníku a je spojený plastovými růžky (Anodování je ochrana před oxidací takže vám rám nezešedne), povrch tabule je magnetický a je určený k popisování smazatelnými popisovači, v sadě spolu s tabulí najdete: poličku na příslušenství a montážní prvky, tabuli je možné zavěsit jak na výšku, tak i na šířku, připevňuje se k podkladu skrze otvory v každém ze 4 růžků, které spojují rám, součástí sady jsou záslepky na růžky, takže šrouby nebudou vidět, např. Allboards EX96 </t>
  </si>
  <si>
    <t>Bílá magnetická tabule popisovací v hliníkovém rámu 150x100 cm, povrch je vyroben z vysoce kvalitního plechu, rám je vyroben z anodovaného hliníku a je spojený plastovými růžky (Anodování je ochrana před oxidací takže vám rám nezešedne), povrch tabule je magnetický a je určený k popisování smazatelnými popisovači, v sadě spolu s tabulí najdete: poličku na příslušenství a montážní prvky, tabuli je možné zavěsit jak na výšku, tak i na šířku, připevňuje se k podkladu skrze otvory v každém ze 4 růžků, které spojují rám, součástí sady jsou záslepky na růžky, takže šrouby nebudou vidět, např. Allboards EX1510</t>
  </si>
  <si>
    <t>Příloha č. 1 ke Kupní smlouvě - Technická specifikace</t>
  </si>
  <si>
    <t>Zadavatel stanovuje tyto požadavky:</t>
  </si>
  <si>
    <r>
      <rPr>
        <sz val="12"/>
        <color theme="4" tint="-0.499984740745262"/>
        <rFont val="Calibri"/>
        <family val="2"/>
        <charset val="238"/>
        <scheme val="minor"/>
      </rPr>
      <t>k podání nabídek v rámci VZ:</t>
    </r>
    <r>
      <rPr>
        <b/>
        <sz val="12"/>
        <color theme="4" tint="-0.499984740745262"/>
        <rFont val="Calibri"/>
        <family val="2"/>
        <charset val="238"/>
        <scheme val="minor"/>
      </rPr>
      <t xml:space="preserve"> Kancelářské potřeby pro ONF, CRREAT, RAMSES</t>
    </r>
  </si>
  <si>
    <t>Číslo objednávky ÚJF</t>
  </si>
  <si>
    <t>Předpokládaná cena celkem bez DPH</t>
  </si>
  <si>
    <t>19200007 (Faktura č. 1 - CRREAT)</t>
  </si>
  <si>
    <t>Počet ks</t>
  </si>
  <si>
    <t>Celkem za objednávku 19200007</t>
  </si>
  <si>
    <t>19290017 (Faktura č. 2 - RAMSES)</t>
  </si>
  <si>
    <t>Celkem za objednávku 19290017</t>
  </si>
  <si>
    <t>19100283 (Faktura č. 3 - ONF)</t>
  </si>
  <si>
    <t>Celkem za objednávku 19100283</t>
  </si>
  <si>
    <t>Předpokládaná cena s DPH</t>
  </si>
  <si>
    <t>Razítko a podpis oprávněné osoby dodavatele</t>
  </si>
  <si>
    <t>takto podbarvená pole dodavatel povinně vyplní</t>
  </si>
  <si>
    <t>Nabídková cena</t>
  </si>
  <si>
    <t>Předpokládaná hodnota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</si>
</sst>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K_č"/>
    <numFmt numFmtId="165" formatCode="#,##0.00\ &quot;Kč&quot;"/>
    <numFmt numFmtId="166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2"/>
      <color theme="4" tint="-0.499984740745262"/>
      <name val="Calibri"/>
      <family val="2"/>
      <charset val="238"/>
      <scheme val="minor"/>
    </font>
    <font>
      <sz val="12"/>
      <color theme="4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86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3" fontId="0" fillId="0" borderId="10" xfId="0" applyNumberFormat="1" applyFont="1" applyBorder="1" applyAlignment="1">
      <alignment horizontal="center" vertical="center"/>
    </xf>
    <xf numFmtId="164" fontId="6" fillId="0" borderId="10" xfId="1" applyNumberFormat="1" applyFont="1" applyBorder="1" applyAlignment="1">
      <alignment horizontal="center" vertical="center"/>
    </xf>
    <xf numFmtId="164" fontId="1" fillId="4" borderId="6" xfId="0" applyNumberFormat="1" applyFont="1" applyFill="1" applyBorder="1" applyAlignment="1">
      <alignment horizontal="center"/>
    </xf>
    <xf numFmtId="164" fontId="1" fillId="4" borderId="6" xfId="0" applyNumberFormat="1" applyFont="1" applyFill="1" applyBorder="1" applyAlignment="1"/>
    <xf numFmtId="164" fontId="1" fillId="4" borderId="6" xfId="0" applyNumberFormat="1" applyFont="1" applyFill="1" applyBorder="1" applyAlignment="1">
      <alignment vertical="center"/>
    </xf>
    <xf numFmtId="0" fontId="0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3" fillId="3" borderId="4" xfId="0" applyFont="1" applyFill="1" applyBorder="1"/>
    <xf numFmtId="166" fontId="3" fillId="3" borderId="4" xfId="0" applyNumberFormat="1" applyFont="1" applyFill="1" applyBorder="1" applyAlignment="1">
      <alignment horizontal="center" vertical="center"/>
    </xf>
    <xf numFmtId="0" fontId="4" fillId="3" borderId="2" xfId="0" applyFont="1" applyFill="1" applyBorder="1"/>
    <xf numFmtId="0" fontId="0" fillId="0" borderId="0" xfId="0" applyFont="1"/>
    <xf numFmtId="0" fontId="11" fillId="5" borderId="9" xfId="0" applyFont="1" applyFill="1" applyBorder="1" applyAlignment="1">
      <alignment horizontal="center" vertical="center" wrapText="1"/>
    </xf>
    <xf numFmtId="3" fontId="11" fillId="5" borderId="9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wrapText="1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wrapText="1"/>
    </xf>
    <xf numFmtId="0" fontId="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wrapText="1"/>
    </xf>
    <xf numFmtId="0" fontId="0" fillId="0" borderId="22" xfId="0" applyFont="1" applyBorder="1" applyAlignment="1">
      <alignment vertical="center"/>
    </xf>
    <xf numFmtId="0" fontId="0" fillId="0" borderId="0" xfId="2" applyFont="1" applyAlignment="1">
      <alignment horizontal="right"/>
    </xf>
    <xf numFmtId="0" fontId="0" fillId="0" borderId="0" xfId="2" applyFont="1" applyAlignment="1">
      <alignment horizontal="center"/>
    </xf>
    <xf numFmtId="0" fontId="0" fillId="0" borderId="0" xfId="0" applyFont="1" applyAlignment="1">
      <alignment horizontal="center" vertical="center"/>
    </xf>
    <xf numFmtId="165" fontId="6" fillId="2" borderId="10" xfId="1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4" fontId="11" fillId="5" borderId="9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165" fontId="1" fillId="3" borderId="32" xfId="0" applyNumberFormat="1" applyFont="1" applyFill="1" applyBorder="1" applyAlignment="1">
      <alignment horizontal="center" vertical="center"/>
    </xf>
    <xf numFmtId="0" fontId="12" fillId="0" borderId="33" xfId="0" applyFont="1" applyBorder="1" applyAlignment="1">
      <alignment horizontal="center" vertical="center" wrapText="1"/>
    </xf>
    <xf numFmtId="166" fontId="3" fillId="3" borderId="35" xfId="0" applyNumberFormat="1" applyFont="1" applyFill="1" applyBorder="1" applyAlignment="1">
      <alignment horizontal="center" vertical="center"/>
    </xf>
    <xf numFmtId="166" fontId="3" fillId="3" borderId="36" xfId="0" applyNumberFormat="1" applyFont="1" applyFill="1" applyBorder="1" applyAlignment="1">
      <alignment horizontal="center"/>
    </xf>
    <xf numFmtId="165" fontId="0" fillId="0" borderId="37" xfId="0" applyNumberFormat="1" applyFont="1" applyBorder="1" applyAlignment="1">
      <alignment horizontal="center" vertical="center"/>
    </xf>
    <xf numFmtId="165" fontId="0" fillId="0" borderId="38" xfId="0" applyNumberFormat="1" applyFont="1" applyBorder="1" applyAlignment="1">
      <alignment horizontal="center" vertical="center"/>
    </xf>
    <xf numFmtId="165" fontId="1" fillId="3" borderId="39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left"/>
    </xf>
    <xf numFmtId="0" fontId="3" fillId="3" borderId="20" xfId="0" applyFont="1" applyFill="1" applyBorder="1" applyAlignment="1">
      <alignment horizontal="left"/>
    </xf>
    <xf numFmtId="0" fontId="3" fillId="3" borderId="21" xfId="0" applyFont="1" applyFill="1" applyBorder="1" applyAlignment="1">
      <alignment horizontal="left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0" fontId="3" fillId="3" borderId="18" xfId="0" applyFont="1" applyFill="1" applyBorder="1" applyAlignment="1">
      <alignment horizontal="left"/>
    </xf>
  </cellXfs>
  <cellStyles count="3">
    <cellStyle name="Normální" xfId="0" builtinId="0"/>
    <cellStyle name="Normální 2" xfId="1" xr:uid="{00000000-0005-0000-0000-00002F000000}"/>
    <cellStyle name="Normální 3" xfId="2" xr:uid="{6DB2FCDE-8D65-4EF3-8A78-527486B058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48</xdr:row>
      <xdr:rowOff>133350</xdr:rowOff>
    </xdr:from>
    <xdr:to>
      <xdr:col>9</xdr:col>
      <xdr:colOff>619125</xdr:colOff>
      <xdr:row>52</xdr:row>
      <xdr:rowOff>38100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A364083D-479B-4B9D-88E0-5D173FA5806C}"/>
            </a:ext>
          </a:extLst>
        </xdr:cNvPr>
        <xdr:cNvSpPr txBox="1"/>
      </xdr:nvSpPr>
      <xdr:spPr>
        <a:xfrm>
          <a:off x="28575" y="29422725"/>
          <a:ext cx="9324975" cy="6667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200" b="1"/>
            <a:t>Já (my) níže podepsaný (í) [DOPLNÍ DODAVATEL] čestně prohlašuji (prohlašujeme), že dodavatel [DOPLNÍ DODAVATEL] v případě jeho výběru zadavatelem v předmětné veřejné zakázce dodá zboží přesně dle požadovaných technických podmínek a nabízených technických parametrů v termínu [DOPLNÍ DODAVATEL] dnů od účinnosti Kupní smlouvy.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0"/>
  <sheetViews>
    <sheetView showGridLines="0" tabSelected="1" topLeftCell="A41" workbookViewId="0">
      <selection activeCell="K43" sqref="K43"/>
    </sheetView>
  </sheetViews>
  <sheetFormatPr defaultRowHeight="15" x14ac:dyDescent="0.25"/>
  <cols>
    <col min="1" max="1" width="4.5703125" style="23" customWidth="1"/>
    <col min="2" max="2" width="21.85546875" style="23" customWidth="1"/>
    <col min="3" max="3" width="38" style="23" customWidth="1"/>
    <col min="4" max="4" width="11.5703125" style="23" customWidth="1"/>
    <col min="5" max="5" width="8.85546875" style="23" bestFit="1" customWidth="1"/>
    <col min="6" max="6" width="8.5703125" style="23" bestFit="1" customWidth="1"/>
    <col min="7" max="7" width="12" style="23" customWidth="1"/>
    <col min="8" max="8" width="12.7109375" style="23" customWidth="1"/>
    <col min="9" max="9" width="12.85546875" style="23" customWidth="1"/>
    <col min="10" max="10" width="13.7109375" style="23" customWidth="1"/>
    <col min="11" max="16384" width="9.140625" style="23"/>
  </cols>
  <sheetData>
    <row r="1" spans="1:10" ht="18.75" x14ac:dyDescent="0.25">
      <c r="A1" s="9" t="s">
        <v>70</v>
      </c>
    </row>
    <row r="2" spans="1:10" ht="16.5" thickBot="1" x14ac:dyDescent="0.3">
      <c r="A2" s="10" t="s">
        <v>72</v>
      </c>
    </row>
    <row r="3" spans="1:10" ht="15.75" thickBot="1" x14ac:dyDescent="0.3">
      <c r="A3" s="11" t="s">
        <v>71</v>
      </c>
      <c r="G3" s="67" t="s">
        <v>86</v>
      </c>
      <c r="H3" s="68"/>
      <c r="I3" s="69" t="s">
        <v>85</v>
      </c>
      <c r="J3" s="70"/>
    </row>
    <row r="4" spans="1:10" ht="39" thickBot="1" x14ac:dyDescent="0.3">
      <c r="A4" s="24" t="s">
        <v>3</v>
      </c>
      <c r="B4" s="24" t="s">
        <v>0</v>
      </c>
      <c r="C4" s="24" t="s">
        <v>1</v>
      </c>
      <c r="D4" s="24" t="s">
        <v>73</v>
      </c>
      <c r="E4" s="24" t="s">
        <v>4</v>
      </c>
      <c r="F4" s="25" t="s">
        <v>76</v>
      </c>
      <c r="G4" s="49" t="s">
        <v>66</v>
      </c>
      <c r="H4" s="49" t="s">
        <v>5</v>
      </c>
      <c r="I4" s="50" t="s">
        <v>66</v>
      </c>
      <c r="J4" s="49" t="s">
        <v>5</v>
      </c>
    </row>
    <row r="5" spans="1:10" ht="51" x14ac:dyDescent="0.25">
      <c r="A5" s="51">
        <v>1</v>
      </c>
      <c r="B5" s="27" t="s">
        <v>25</v>
      </c>
      <c r="C5" s="28" t="s">
        <v>23</v>
      </c>
      <c r="D5" s="71" t="s">
        <v>75</v>
      </c>
      <c r="E5" s="26" t="s">
        <v>24</v>
      </c>
      <c r="F5" s="12">
        <v>1</v>
      </c>
      <c r="G5" s="13">
        <v>40</v>
      </c>
      <c r="H5" s="13">
        <f>F5*G5</f>
        <v>40</v>
      </c>
      <c r="I5" s="46"/>
      <c r="J5" s="58">
        <f>SUM(I5*F5)</f>
        <v>0</v>
      </c>
    </row>
    <row r="6" spans="1:10" ht="63.75" x14ac:dyDescent="0.25">
      <c r="A6" s="52">
        <v>2</v>
      </c>
      <c r="B6" s="30" t="s">
        <v>26</v>
      </c>
      <c r="C6" s="31" t="s">
        <v>32</v>
      </c>
      <c r="D6" s="72"/>
      <c r="E6" s="29" t="s">
        <v>24</v>
      </c>
      <c r="F6" s="4">
        <v>3</v>
      </c>
      <c r="G6" s="1">
        <v>70</v>
      </c>
      <c r="H6" s="1">
        <f t="shared" ref="H6:H28" si="0">F6*G6</f>
        <v>210</v>
      </c>
      <c r="I6" s="47"/>
      <c r="J6" s="59">
        <f t="shared" ref="J6:J28" si="1">SUM(I6*F6)</f>
        <v>0</v>
      </c>
    </row>
    <row r="7" spans="1:10" ht="38.25" x14ac:dyDescent="0.25">
      <c r="A7" s="53">
        <v>3</v>
      </c>
      <c r="B7" s="30" t="s">
        <v>27</v>
      </c>
      <c r="C7" s="31" t="s">
        <v>9</v>
      </c>
      <c r="D7" s="72"/>
      <c r="E7" s="29" t="s">
        <v>2</v>
      </c>
      <c r="F7" s="4">
        <v>3</v>
      </c>
      <c r="G7" s="1">
        <v>20</v>
      </c>
      <c r="H7" s="1">
        <f t="shared" si="0"/>
        <v>60</v>
      </c>
      <c r="I7" s="47"/>
      <c r="J7" s="59">
        <f t="shared" si="1"/>
        <v>0</v>
      </c>
    </row>
    <row r="8" spans="1:10" ht="38.25" x14ac:dyDescent="0.25">
      <c r="A8" s="52">
        <v>4</v>
      </c>
      <c r="B8" s="30" t="s">
        <v>10</v>
      </c>
      <c r="C8" s="31" t="s">
        <v>33</v>
      </c>
      <c r="D8" s="72"/>
      <c r="E8" s="29" t="s">
        <v>24</v>
      </c>
      <c r="F8" s="4">
        <v>2</v>
      </c>
      <c r="G8" s="1">
        <v>70</v>
      </c>
      <c r="H8" s="1">
        <f t="shared" si="0"/>
        <v>140</v>
      </c>
      <c r="I8" s="47"/>
      <c r="J8" s="59">
        <f t="shared" si="1"/>
        <v>0</v>
      </c>
    </row>
    <row r="9" spans="1:10" ht="38.25" x14ac:dyDescent="0.25">
      <c r="A9" s="53">
        <v>5</v>
      </c>
      <c r="B9" s="30" t="s">
        <v>28</v>
      </c>
      <c r="C9" s="31" t="s">
        <v>34</v>
      </c>
      <c r="D9" s="72"/>
      <c r="E9" s="29" t="s">
        <v>24</v>
      </c>
      <c r="F9" s="4">
        <v>4</v>
      </c>
      <c r="G9" s="1">
        <v>40</v>
      </c>
      <c r="H9" s="1">
        <f t="shared" si="0"/>
        <v>160</v>
      </c>
      <c r="I9" s="47"/>
      <c r="J9" s="59">
        <f t="shared" si="1"/>
        <v>0</v>
      </c>
    </row>
    <row r="10" spans="1:10" ht="38.25" x14ac:dyDescent="0.25">
      <c r="A10" s="52">
        <v>6</v>
      </c>
      <c r="B10" s="30" t="s">
        <v>11</v>
      </c>
      <c r="C10" s="31" t="s">
        <v>51</v>
      </c>
      <c r="D10" s="72"/>
      <c r="E10" s="29" t="s">
        <v>24</v>
      </c>
      <c r="F10" s="4">
        <v>1</v>
      </c>
      <c r="G10" s="1">
        <v>50</v>
      </c>
      <c r="H10" s="1">
        <f t="shared" si="0"/>
        <v>50</v>
      </c>
      <c r="I10" s="47"/>
      <c r="J10" s="59">
        <f t="shared" si="1"/>
        <v>0</v>
      </c>
    </row>
    <row r="11" spans="1:10" ht="25.5" x14ac:dyDescent="0.25">
      <c r="A11" s="53">
        <v>7</v>
      </c>
      <c r="B11" s="30" t="s">
        <v>29</v>
      </c>
      <c r="C11" s="31" t="s">
        <v>6</v>
      </c>
      <c r="D11" s="72"/>
      <c r="E11" s="29" t="s">
        <v>2</v>
      </c>
      <c r="F11" s="4">
        <v>2</v>
      </c>
      <c r="G11" s="1">
        <v>60</v>
      </c>
      <c r="H11" s="1">
        <f t="shared" si="0"/>
        <v>120</v>
      </c>
      <c r="I11" s="47"/>
      <c r="J11" s="59">
        <f t="shared" si="1"/>
        <v>0</v>
      </c>
    </row>
    <row r="12" spans="1:10" ht="38.25" x14ac:dyDescent="0.25">
      <c r="A12" s="52">
        <v>8</v>
      </c>
      <c r="B12" s="30" t="s">
        <v>30</v>
      </c>
      <c r="C12" s="31" t="s">
        <v>7</v>
      </c>
      <c r="D12" s="72"/>
      <c r="E12" s="29" t="s">
        <v>2</v>
      </c>
      <c r="F12" s="4">
        <v>15</v>
      </c>
      <c r="G12" s="1">
        <v>20</v>
      </c>
      <c r="H12" s="1">
        <f t="shared" si="0"/>
        <v>300</v>
      </c>
      <c r="I12" s="47"/>
      <c r="J12" s="59">
        <f t="shared" si="1"/>
        <v>0</v>
      </c>
    </row>
    <row r="13" spans="1:10" ht="38.25" x14ac:dyDescent="0.25">
      <c r="A13" s="53">
        <v>9</v>
      </c>
      <c r="B13" s="30" t="s">
        <v>27</v>
      </c>
      <c r="C13" s="31" t="s">
        <v>8</v>
      </c>
      <c r="D13" s="72"/>
      <c r="E13" s="29" t="s">
        <v>2</v>
      </c>
      <c r="F13" s="4">
        <v>2</v>
      </c>
      <c r="G13" s="1">
        <v>20</v>
      </c>
      <c r="H13" s="1">
        <f t="shared" si="0"/>
        <v>40</v>
      </c>
      <c r="I13" s="47"/>
      <c r="J13" s="59">
        <f t="shared" si="1"/>
        <v>0</v>
      </c>
    </row>
    <row r="14" spans="1:10" ht="63.75" x14ac:dyDescent="0.25">
      <c r="A14" s="52">
        <v>10</v>
      </c>
      <c r="B14" s="30" t="s">
        <v>35</v>
      </c>
      <c r="C14" s="31" t="s">
        <v>12</v>
      </c>
      <c r="D14" s="72"/>
      <c r="E14" s="29" t="s">
        <v>2</v>
      </c>
      <c r="F14" s="4">
        <v>3</v>
      </c>
      <c r="G14" s="1">
        <v>40</v>
      </c>
      <c r="H14" s="1">
        <f t="shared" si="0"/>
        <v>120</v>
      </c>
      <c r="I14" s="47"/>
      <c r="J14" s="59">
        <f t="shared" si="1"/>
        <v>0</v>
      </c>
    </row>
    <row r="15" spans="1:10" ht="38.25" x14ac:dyDescent="0.25">
      <c r="A15" s="53">
        <v>11</v>
      </c>
      <c r="B15" s="30" t="s">
        <v>36</v>
      </c>
      <c r="C15" s="31" t="s">
        <v>13</v>
      </c>
      <c r="D15" s="72"/>
      <c r="E15" s="29" t="s">
        <v>2</v>
      </c>
      <c r="F15" s="4">
        <v>1</v>
      </c>
      <c r="G15" s="1">
        <v>150</v>
      </c>
      <c r="H15" s="1">
        <f t="shared" si="0"/>
        <v>150</v>
      </c>
      <c r="I15" s="47"/>
      <c r="J15" s="59">
        <f t="shared" si="1"/>
        <v>0</v>
      </c>
    </row>
    <row r="16" spans="1:10" ht="51" x14ac:dyDescent="0.25">
      <c r="A16" s="52">
        <v>12</v>
      </c>
      <c r="B16" s="30" t="s">
        <v>37</v>
      </c>
      <c r="C16" s="31" t="s">
        <v>31</v>
      </c>
      <c r="D16" s="72"/>
      <c r="E16" s="29" t="s">
        <v>24</v>
      </c>
      <c r="F16" s="4">
        <v>3</v>
      </c>
      <c r="G16" s="1">
        <v>370</v>
      </c>
      <c r="H16" s="1">
        <f t="shared" si="0"/>
        <v>1110</v>
      </c>
      <c r="I16" s="47"/>
      <c r="J16" s="59">
        <f t="shared" si="1"/>
        <v>0</v>
      </c>
    </row>
    <row r="17" spans="1:10" ht="240" x14ac:dyDescent="0.25">
      <c r="A17" s="53">
        <v>13</v>
      </c>
      <c r="B17" s="30" t="s">
        <v>38</v>
      </c>
      <c r="C17" s="32" t="s">
        <v>67</v>
      </c>
      <c r="D17" s="72"/>
      <c r="E17" s="29" t="s">
        <v>2</v>
      </c>
      <c r="F17" s="4">
        <v>1</v>
      </c>
      <c r="G17" s="1">
        <v>850</v>
      </c>
      <c r="H17" s="1">
        <f t="shared" si="0"/>
        <v>850</v>
      </c>
      <c r="I17" s="47"/>
      <c r="J17" s="59">
        <f t="shared" si="1"/>
        <v>0</v>
      </c>
    </row>
    <row r="18" spans="1:10" ht="51" x14ac:dyDescent="0.25">
      <c r="A18" s="52">
        <v>14</v>
      </c>
      <c r="B18" s="30" t="s">
        <v>39</v>
      </c>
      <c r="C18" s="31" t="s">
        <v>14</v>
      </c>
      <c r="D18" s="72"/>
      <c r="E18" s="29" t="s">
        <v>2</v>
      </c>
      <c r="F18" s="4">
        <v>1</v>
      </c>
      <c r="G18" s="1">
        <v>200</v>
      </c>
      <c r="H18" s="1">
        <f t="shared" si="0"/>
        <v>200</v>
      </c>
      <c r="I18" s="47"/>
      <c r="J18" s="59">
        <f t="shared" si="1"/>
        <v>0</v>
      </c>
    </row>
    <row r="19" spans="1:10" x14ac:dyDescent="0.25">
      <c r="A19" s="53">
        <v>15</v>
      </c>
      <c r="B19" s="30" t="s">
        <v>15</v>
      </c>
      <c r="C19" s="31" t="s">
        <v>16</v>
      </c>
      <c r="D19" s="72"/>
      <c r="E19" s="29" t="s">
        <v>2</v>
      </c>
      <c r="F19" s="4">
        <v>2</v>
      </c>
      <c r="G19" s="1">
        <v>30</v>
      </c>
      <c r="H19" s="1">
        <f t="shared" si="0"/>
        <v>60</v>
      </c>
      <c r="I19" s="47"/>
      <c r="J19" s="59">
        <f t="shared" si="1"/>
        <v>0</v>
      </c>
    </row>
    <row r="20" spans="1:10" ht="63.75" x14ac:dyDescent="0.25">
      <c r="A20" s="52">
        <v>16</v>
      </c>
      <c r="B20" s="30" t="s">
        <v>40</v>
      </c>
      <c r="C20" s="31" t="s">
        <v>17</v>
      </c>
      <c r="D20" s="72"/>
      <c r="E20" s="29" t="s">
        <v>2</v>
      </c>
      <c r="F20" s="4">
        <v>3</v>
      </c>
      <c r="G20" s="1">
        <v>20</v>
      </c>
      <c r="H20" s="1">
        <f t="shared" si="0"/>
        <v>60</v>
      </c>
      <c r="I20" s="47"/>
      <c r="J20" s="59">
        <f t="shared" si="1"/>
        <v>0</v>
      </c>
    </row>
    <row r="21" spans="1:10" ht="25.5" x14ac:dyDescent="0.25">
      <c r="A21" s="53">
        <v>17</v>
      </c>
      <c r="B21" s="30" t="s">
        <v>41</v>
      </c>
      <c r="C21" s="31" t="s">
        <v>18</v>
      </c>
      <c r="D21" s="72"/>
      <c r="E21" s="29" t="s">
        <v>2</v>
      </c>
      <c r="F21" s="4">
        <v>3</v>
      </c>
      <c r="G21" s="1">
        <v>10</v>
      </c>
      <c r="H21" s="1">
        <f t="shared" si="0"/>
        <v>30</v>
      </c>
      <c r="I21" s="47"/>
      <c r="J21" s="59">
        <f t="shared" si="1"/>
        <v>0</v>
      </c>
    </row>
    <row r="22" spans="1:10" ht="25.5" x14ac:dyDescent="0.25">
      <c r="A22" s="52">
        <v>18</v>
      </c>
      <c r="B22" s="30" t="s">
        <v>42</v>
      </c>
      <c r="C22" s="31" t="s">
        <v>19</v>
      </c>
      <c r="D22" s="72"/>
      <c r="E22" s="29" t="s">
        <v>2</v>
      </c>
      <c r="F22" s="4">
        <v>3</v>
      </c>
      <c r="G22" s="1">
        <v>10</v>
      </c>
      <c r="H22" s="1">
        <f t="shared" si="0"/>
        <v>30</v>
      </c>
      <c r="I22" s="47"/>
      <c r="J22" s="59">
        <f t="shared" si="1"/>
        <v>0</v>
      </c>
    </row>
    <row r="23" spans="1:10" ht="25.5" x14ac:dyDescent="0.25">
      <c r="A23" s="53">
        <v>19</v>
      </c>
      <c r="B23" s="30" t="s">
        <v>41</v>
      </c>
      <c r="C23" s="31" t="s">
        <v>20</v>
      </c>
      <c r="D23" s="72"/>
      <c r="E23" s="29" t="s">
        <v>2</v>
      </c>
      <c r="F23" s="4">
        <v>3</v>
      </c>
      <c r="G23" s="1">
        <v>10</v>
      </c>
      <c r="H23" s="1">
        <f t="shared" si="0"/>
        <v>30</v>
      </c>
      <c r="I23" s="47"/>
      <c r="J23" s="59">
        <f t="shared" si="1"/>
        <v>0</v>
      </c>
    </row>
    <row r="24" spans="1:10" ht="25.5" x14ac:dyDescent="0.25">
      <c r="A24" s="52">
        <v>20</v>
      </c>
      <c r="B24" s="30" t="s">
        <v>43</v>
      </c>
      <c r="C24" s="31" t="s">
        <v>21</v>
      </c>
      <c r="D24" s="72"/>
      <c r="E24" s="29" t="s">
        <v>2</v>
      </c>
      <c r="F24" s="4">
        <v>2</v>
      </c>
      <c r="G24" s="1">
        <v>10</v>
      </c>
      <c r="H24" s="1">
        <f t="shared" si="0"/>
        <v>20</v>
      </c>
      <c r="I24" s="47"/>
      <c r="J24" s="59">
        <f t="shared" si="1"/>
        <v>0</v>
      </c>
    </row>
    <row r="25" spans="1:10" ht="25.5" x14ac:dyDescent="0.25">
      <c r="A25" s="53">
        <v>21</v>
      </c>
      <c r="B25" s="30" t="s">
        <v>44</v>
      </c>
      <c r="C25" s="31" t="s">
        <v>22</v>
      </c>
      <c r="D25" s="72"/>
      <c r="E25" s="29" t="s">
        <v>2</v>
      </c>
      <c r="F25" s="4">
        <v>5</v>
      </c>
      <c r="G25" s="1">
        <v>60</v>
      </c>
      <c r="H25" s="1">
        <f t="shared" si="0"/>
        <v>300</v>
      </c>
      <c r="I25" s="47"/>
      <c r="J25" s="59">
        <f t="shared" si="1"/>
        <v>0</v>
      </c>
    </row>
    <row r="26" spans="1:10" x14ac:dyDescent="0.25">
      <c r="A26" s="52">
        <v>22</v>
      </c>
      <c r="B26" s="2" t="s">
        <v>45</v>
      </c>
      <c r="C26" s="33" t="s">
        <v>48</v>
      </c>
      <c r="D26" s="72"/>
      <c r="E26" s="5" t="s">
        <v>2</v>
      </c>
      <c r="F26" s="34">
        <v>2</v>
      </c>
      <c r="G26" s="1">
        <v>10</v>
      </c>
      <c r="H26" s="1">
        <f t="shared" si="0"/>
        <v>20</v>
      </c>
      <c r="I26" s="47"/>
      <c r="J26" s="59">
        <f t="shared" si="1"/>
        <v>0</v>
      </c>
    </row>
    <row r="27" spans="1:10" x14ac:dyDescent="0.25">
      <c r="A27" s="53">
        <v>23</v>
      </c>
      <c r="B27" s="2" t="s">
        <v>47</v>
      </c>
      <c r="C27" s="3" t="s">
        <v>50</v>
      </c>
      <c r="D27" s="72"/>
      <c r="E27" s="5" t="s">
        <v>2</v>
      </c>
      <c r="F27" s="34">
        <v>20</v>
      </c>
      <c r="G27" s="1">
        <v>40</v>
      </c>
      <c r="H27" s="1">
        <f t="shared" si="0"/>
        <v>800</v>
      </c>
      <c r="I27" s="47"/>
      <c r="J27" s="59">
        <f t="shared" si="1"/>
        <v>0</v>
      </c>
    </row>
    <row r="28" spans="1:10" ht="75" x14ac:dyDescent="0.25">
      <c r="A28" s="52">
        <v>24</v>
      </c>
      <c r="B28" s="2" t="s">
        <v>46</v>
      </c>
      <c r="C28" s="35" t="s">
        <v>49</v>
      </c>
      <c r="D28" s="73"/>
      <c r="E28" s="5" t="s">
        <v>2</v>
      </c>
      <c r="F28" s="34">
        <v>3</v>
      </c>
      <c r="G28" s="1">
        <v>30</v>
      </c>
      <c r="H28" s="1">
        <f t="shared" si="0"/>
        <v>90</v>
      </c>
      <c r="I28" s="47"/>
      <c r="J28" s="58">
        <f t="shared" si="1"/>
        <v>0</v>
      </c>
    </row>
    <row r="29" spans="1:10" ht="15.75" thickBot="1" x14ac:dyDescent="0.3">
      <c r="A29" s="80" t="s">
        <v>77</v>
      </c>
      <c r="B29" s="81"/>
      <c r="C29" s="81"/>
      <c r="D29" s="81"/>
      <c r="E29" s="81"/>
      <c r="F29" s="81"/>
      <c r="G29" s="82"/>
      <c r="H29" s="15">
        <f>SUM(H5:H28)</f>
        <v>4990</v>
      </c>
      <c r="I29" s="14"/>
      <c r="J29" s="60">
        <f>SUM(J5:J28)</f>
        <v>0</v>
      </c>
    </row>
    <row r="30" spans="1:10" ht="30.75" thickTop="1" x14ac:dyDescent="0.25">
      <c r="A30" s="55">
        <v>25</v>
      </c>
      <c r="B30" s="19" t="s">
        <v>52</v>
      </c>
      <c r="C30" s="36" t="s">
        <v>58</v>
      </c>
      <c r="D30" s="74" t="s">
        <v>78</v>
      </c>
      <c r="E30" s="17" t="s">
        <v>2</v>
      </c>
      <c r="F30" s="37">
        <v>3</v>
      </c>
      <c r="G30" s="18">
        <v>45</v>
      </c>
      <c r="H30" s="18">
        <f t="shared" ref="H30:H40" si="2">F30*G30</f>
        <v>135</v>
      </c>
      <c r="I30" s="48"/>
      <c r="J30" s="58">
        <f>SUM(I30*F30)</f>
        <v>0</v>
      </c>
    </row>
    <row r="31" spans="1:10" ht="30" x14ac:dyDescent="0.25">
      <c r="A31" s="52">
        <v>26</v>
      </c>
      <c r="B31" s="6" t="s">
        <v>52</v>
      </c>
      <c r="C31" s="38" t="s">
        <v>59</v>
      </c>
      <c r="D31" s="75"/>
      <c r="E31" s="7" t="s">
        <v>2</v>
      </c>
      <c r="F31" s="39">
        <v>3</v>
      </c>
      <c r="G31" s="8">
        <v>45</v>
      </c>
      <c r="H31" s="1">
        <f t="shared" si="2"/>
        <v>135</v>
      </c>
      <c r="I31" s="47"/>
      <c r="J31" s="59">
        <f t="shared" ref="J31:J40" si="3">SUM(I31*F31)</f>
        <v>0</v>
      </c>
    </row>
    <row r="32" spans="1:10" ht="30" x14ac:dyDescent="0.25">
      <c r="A32" s="53">
        <v>27</v>
      </c>
      <c r="B32" s="6" t="s">
        <v>52</v>
      </c>
      <c r="C32" s="38" t="s">
        <v>60</v>
      </c>
      <c r="D32" s="75"/>
      <c r="E32" s="7" t="s">
        <v>2</v>
      </c>
      <c r="F32" s="39">
        <v>2</v>
      </c>
      <c r="G32" s="8">
        <v>45</v>
      </c>
      <c r="H32" s="1">
        <f t="shared" si="2"/>
        <v>90</v>
      </c>
      <c r="I32" s="47"/>
      <c r="J32" s="59">
        <f t="shared" si="3"/>
        <v>0</v>
      </c>
    </row>
    <row r="33" spans="1:10" ht="30" x14ac:dyDescent="0.25">
      <c r="A33" s="52">
        <v>28</v>
      </c>
      <c r="B33" s="6" t="s">
        <v>52</v>
      </c>
      <c r="C33" s="38" t="s">
        <v>53</v>
      </c>
      <c r="D33" s="75"/>
      <c r="E33" s="7" t="s">
        <v>2</v>
      </c>
      <c r="F33" s="39">
        <v>2</v>
      </c>
      <c r="G33" s="8">
        <v>45</v>
      </c>
      <c r="H33" s="1">
        <f t="shared" si="2"/>
        <v>90</v>
      </c>
      <c r="I33" s="47"/>
      <c r="J33" s="59">
        <f t="shared" si="3"/>
        <v>0</v>
      </c>
    </row>
    <row r="34" spans="1:10" ht="30" x14ac:dyDescent="0.25">
      <c r="A34" s="53">
        <v>29</v>
      </c>
      <c r="B34" s="6" t="s">
        <v>52</v>
      </c>
      <c r="C34" s="38" t="s">
        <v>61</v>
      </c>
      <c r="D34" s="75"/>
      <c r="E34" s="7" t="s">
        <v>2</v>
      </c>
      <c r="F34" s="34">
        <v>3</v>
      </c>
      <c r="G34" s="1">
        <v>45</v>
      </c>
      <c r="H34" s="1">
        <f t="shared" si="2"/>
        <v>135</v>
      </c>
      <c r="I34" s="47"/>
      <c r="J34" s="59">
        <f t="shared" si="3"/>
        <v>0</v>
      </c>
    </row>
    <row r="35" spans="1:10" x14ac:dyDescent="0.25">
      <c r="A35" s="52">
        <v>30</v>
      </c>
      <c r="B35" s="6" t="s">
        <v>52</v>
      </c>
      <c r="C35" s="38" t="s">
        <v>54</v>
      </c>
      <c r="D35" s="75"/>
      <c r="E35" s="7" t="s">
        <v>2</v>
      </c>
      <c r="F35" s="34">
        <v>3</v>
      </c>
      <c r="G35" s="1">
        <v>45</v>
      </c>
      <c r="H35" s="1">
        <f t="shared" si="2"/>
        <v>135</v>
      </c>
      <c r="I35" s="47"/>
      <c r="J35" s="59">
        <f t="shared" si="3"/>
        <v>0</v>
      </c>
    </row>
    <row r="36" spans="1:10" ht="30" x14ac:dyDescent="0.25">
      <c r="A36" s="53">
        <v>31</v>
      </c>
      <c r="B36" s="6" t="s">
        <v>52</v>
      </c>
      <c r="C36" s="38" t="s">
        <v>62</v>
      </c>
      <c r="D36" s="75"/>
      <c r="E36" s="7" t="s">
        <v>2</v>
      </c>
      <c r="F36" s="34">
        <v>4</v>
      </c>
      <c r="G36" s="1">
        <v>45</v>
      </c>
      <c r="H36" s="1">
        <f t="shared" si="2"/>
        <v>180</v>
      </c>
      <c r="I36" s="47"/>
      <c r="J36" s="59">
        <f t="shared" si="3"/>
        <v>0</v>
      </c>
    </row>
    <row r="37" spans="1:10" ht="45" x14ac:dyDescent="0.25">
      <c r="A37" s="52">
        <v>32</v>
      </c>
      <c r="B37" s="2" t="s">
        <v>55</v>
      </c>
      <c r="C37" s="35" t="s">
        <v>63</v>
      </c>
      <c r="D37" s="75"/>
      <c r="E37" s="5" t="s">
        <v>2</v>
      </c>
      <c r="F37" s="34">
        <v>5</v>
      </c>
      <c r="G37" s="1">
        <v>90</v>
      </c>
      <c r="H37" s="1">
        <f t="shared" si="2"/>
        <v>450</v>
      </c>
      <c r="I37" s="47"/>
      <c r="J37" s="59">
        <f t="shared" si="3"/>
        <v>0</v>
      </c>
    </row>
    <row r="38" spans="1:10" ht="60" x14ac:dyDescent="0.25">
      <c r="A38" s="53">
        <v>33</v>
      </c>
      <c r="B38" s="2" t="s">
        <v>28</v>
      </c>
      <c r="C38" s="35" t="s">
        <v>56</v>
      </c>
      <c r="D38" s="75"/>
      <c r="E38" s="5" t="s">
        <v>24</v>
      </c>
      <c r="F38" s="34">
        <v>5</v>
      </c>
      <c r="G38" s="1">
        <v>35</v>
      </c>
      <c r="H38" s="1">
        <f t="shared" si="2"/>
        <v>175</v>
      </c>
      <c r="I38" s="47"/>
      <c r="J38" s="59">
        <f t="shared" si="3"/>
        <v>0</v>
      </c>
    </row>
    <row r="39" spans="1:10" ht="60" x14ac:dyDescent="0.25">
      <c r="A39" s="52">
        <v>34</v>
      </c>
      <c r="B39" s="2" t="s">
        <v>57</v>
      </c>
      <c r="C39" s="35" t="s">
        <v>64</v>
      </c>
      <c r="D39" s="75"/>
      <c r="E39" s="5" t="s">
        <v>2</v>
      </c>
      <c r="F39" s="34">
        <v>2</v>
      </c>
      <c r="G39" s="1">
        <v>95</v>
      </c>
      <c r="H39" s="1">
        <f t="shared" si="2"/>
        <v>190</v>
      </c>
      <c r="I39" s="47"/>
      <c r="J39" s="59">
        <f t="shared" si="3"/>
        <v>0</v>
      </c>
    </row>
    <row r="40" spans="1:10" ht="105" x14ac:dyDescent="0.25">
      <c r="A40" s="53">
        <v>35</v>
      </c>
      <c r="B40" s="2" t="s">
        <v>36</v>
      </c>
      <c r="C40" s="35" t="s">
        <v>65</v>
      </c>
      <c r="D40" s="76"/>
      <c r="E40" s="5" t="s">
        <v>2</v>
      </c>
      <c r="F40" s="34">
        <v>2</v>
      </c>
      <c r="G40" s="1">
        <v>85</v>
      </c>
      <c r="H40" s="1">
        <f t="shared" si="2"/>
        <v>170</v>
      </c>
      <c r="I40" s="47"/>
      <c r="J40" s="59">
        <f t="shared" si="3"/>
        <v>0</v>
      </c>
    </row>
    <row r="41" spans="1:10" ht="15.75" thickBot="1" x14ac:dyDescent="0.3">
      <c r="A41" s="77" t="s">
        <v>79</v>
      </c>
      <c r="B41" s="78"/>
      <c r="C41" s="78"/>
      <c r="D41" s="78"/>
      <c r="E41" s="78"/>
      <c r="F41" s="78"/>
      <c r="G41" s="79"/>
      <c r="H41" s="15">
        <f>SUM(H30:H40)</f>
        <v>1885</v>
      </c>
      <c r="I41" s="14"/>
      <c r="J41" s="60">
        <f>SUM(J30:J40)</f>
        <v>0</v>
      </c>
    </row>
    <row r="42" spans="1:10" ht="240.75" thickTop="1" x14ac:dyDescent="0.25">
      <c r="A42" s="55">
        <v>36</v>
      </c>
      <c r="B42" s="40" t="s">
        <v>38</v>
      </c>
      <c r="C42" s="41" t="s">
        <v>68</v>
      </c>
      <c r="D42" s="74" t="s">
        <v>80</v>
      </c>
      <c r="E42" s="17" t="s">
        <v>2</v>
      </c>
      <c r="F42" s="37">
        <v>1</v>
      </c>
      <c r="G42" s="37">
        <v>455</v>
      </c>
      <c r="H42" s="18">
        <v>460</v>
      </c>
      <c r="I42" s="48"/>
      <c r="J42" s="58">
        <f>SUM(I42*F42)</f>
        <v>0</v>
      </c>
    </row>
    <row r="43" spans="1:10" ht="240" x14ac:dyDescent="0.25">
      <c r="A43" s="53">
        <v>37</v>
      </c>
      <c r="B43" s="30" t="s">
        <v>38</v>
      </c>
      <c r="C43" s="32" t="s">
        <v>69</v>
      </c>
      <c r="D43" s="76"/>
      <c r="E43" s="5" t="s">
        <v>2</v>
      </c>
      <c r="F43" s="34">
        <v>1</v>
      </c>
      <c r="G43" s="34">
        <v>1155</v>
      </c>
      <c r="H43" s="1">
        <v>1160</v>
      </c>
      <c r="I43" s="47"/>
      <c r="J43" s="59">
        <f>SUM(I43*F43)</f>
        <v>0</v>
      </c>
    </row>
    <row r="44" spans="1:10" ht="15.75" thickBot="1" x14ac:dyDescent="0.3">
      <c r="A44" s="77" t="s">
        <v>81</v>
      </c>
      <c r="B44" s="78"/>
      <c r="C44" s="78"/>
      <c r="D44" s="78"/>
      <c r="E44" s="78"/>
      <c r="F44" s="78"/>
      <c r="G44" s="79"/>
      <c r="H44" s="16">
        <f>SUM(H42:H43)</f>
        <v>1620</v>
      </c>
      <c r="I44" s="14"/>
      <c r="J44" s="54">
        <f>SUM(J42:J43)</f>
        <v>0</v>
      </c>
    </row>
    <row r="45" spans="1:10" ht="17.25" thickTop="1" thickBot="1" x14ac:dyDescent="0.3">
      <c r="A45" s="83" t="s">
        <v>74</v>
      </c>
      <c r="B45" s="84"/>
      <c r="C45" s="84"/>
      <c r="D45" s="84"/>
      <c r="E45" s="84"/>
      <c r="F45" s="84"/>
      <c r="G45" s="85"/>
      <c r="H45" s="21">
        <f>SUM(H29+H41+H44)</f>
        <v>8495</v>
      </c>
      <c r="I45" s="20"/>
      <c r="J45" s="56">
        <f>SUM(J29+J41+J44)</f>
        <v>0</v>
      </c>
    </row>
    <row r="46" spans="1:10" ht="16.5" thickBot="1" x14ac:dyDescent="0.3">
      <c r="A46" s="61" t="s">
        <v>82</v>
      </c>
      <c r="B46" s="62"/>
      <c r="C46" s="62"/>
      <c r="D46" s="62"/>
      <c r="E46" s="62"/>
      <c r="F46" s="62"/>
      <c r="G46" s="63"/>
      <c r="H46" s="21">
        <f>SUM(H45*1.21)</f>
        <v>10278.949999999999</v>
      </c>
      <c r="I46" s="22"/>
      <c r="J46" s="57">
        <f>SUM(J45*1.21)</f>
        <v>0</v>
      </c>
    </row>
    <row r="48" spans="1:10" x14ac:dyDescent="0.25">
      <c r="A48" s="64" t="s">
        <v>84</v>
      </c>
      <c r="B48" s="65"/>
      <c r="C48" s="66"/>
    </row>
    <row r="58" spans="6:10" ht="15.75" thickBot="1" x14ac:dyDescent="0.3">
      <c r="F58" s="42"/>
      <c r="G58" s="42"/>
      <c r="H58" s="42"/>
      <c r="I58" s="42"/>
      <c r="J58" s="42"/>
    </row>
    <row r="59" spans="6:10" x14ac:dyDescent="0.25">
      <c r="F59" s="43"/>
      <c r="H59" s="44" t="s">
        <v>83</v>
      </c>
      <c r="I59" s="43"/>
      <c r="J59" s="43"/>
    </row>
    <row r="60" spans="6:10" x14ac:dyDescent="0.25">
      <c r="I60" s="45"/>
      <c r="J60" s="45"/>
    </row>
  </sheetData>
  <mergeCells count="11">
    <mergeCell ref="A46:G46"/>
    <mergeCell ref="A48:C48"/>
    <mergeCell ref="G3:H3"/>
    <mergeCell ref="I3:J3"/>
    <mergeCell ref="D5:D28"/>
    <mergeCell ref="D30:D40"/>
    <mergeCell ref="A41:G41"/>
    <mergeCell ref="A29:G29"/>
    <mergeCell ref="D42:D43"/>
    <mergeCell ref="A44:G44"/>
    <mergeCell ref="A45:G45"/>
  </mergeCells>
  <pageMargins left="0.70866141732283472" right="0.70866141732283472" top="0.78740157480314965" bottom="0.78740157480314965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ÚJF AV ČR. v. v. i.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smolova</cp:lastModifiedBy>
  <cp:lastPrinted>2019-07-18T14:05:53Z</cp:lastPrinted>
  <dcterms:created xsi:type="dcterms:W3CDTF">2018-07-10T13:01:57Z</dcterms:created>
  <dcterms:modified xsi:type="dcterms:W3CDTF">2019-07-18T14:10:49Z</dcterms:modified>
</cp:coreProperties>
</file>