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XX_2019_Dodávka elektromateriálu_ONF_OU a CRREAT\"/>
    </mc:Choice>
  </mc:AlternateContent>
  <xr:revisionPtr revIDLastSave="0" documentId="13_ncr:1_{E71622DF-C75A-4C7A-A5B9-2D9993C2ACD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definedNames>
    <definedName name="_xlnm.Print_Area" localSheetId="0">Server!$A$1:$I$83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4" l="1"/>
  <c r="I66" i="4"/>
  <c r="I65" i="4"/>
  <c r="I57" i="4"/>
  <c r="I58" i="4"/>
  <c r="I59" i="4"/>
  <c r="I60" i="4"/>
  <c r="I61" i="4"/>
  <c r="I62" i="4"/>
  <c r="I63" i="4"/>
  <c r="I56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5" i="4" s="1"/>
  <c r="I53" i="4"/>
  <c r="I54" i="4"/>
  <c r="I4" i="4"/>
  <c r="G66" i="4"/>
  <c r="G65" i="4"/>
  <c r="G59" i="4"/>
  <c r="G60" i="4"/>
  <c r="G61" i="4"/>
  <c r="G62" i="4"/>
  <c r="G63" i="4"/>
  <c r="G57" i="4"/>
  <c r="G58" i="4"/>
  <c r="G56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" i="4"/>
  <c r="G4" i="4"/>
  <c r="G55" i="4" l="1"/>
  <c r="I67" i="4"/>
  <c r="I68" i="4" s="1"/>
  <c r="G64" i="4"/>
  <c r="G67" i="4" l="1"/>
  <c r="G68" i="4" s="1"/>
</calcChain>
</file>

<file path=xl/sharedStrings.xml><?xml version="1.0" encoding="utf-8"?>
<sst xmlns="http://schemas.openxmlformats.org/spreadsheetml/2006/main" count="145" uniqueCount="115">
  <si>
    <t>ks</t>
  </si>
  <si>
    <t>č.</t>
  </si>
  <si>
    <t>číslo objednávky     ÚJF</t>
  </si>
  <si>
    <t>produkt</t>
  </si>
  <si>
    <t>popis</t>
  </si>
  <si>
    <t>Zadavatel požaduje tyto originální produkty:</t>
  </si>
  <si>
    <t>Cena za kus v Kč (bez DPH)</t>
  </si>
  <si>
    <t>Cena celkem v Kč (bez DPH)</t>
  </si>
  <si>
    <t>Cena celkem bez DPH</t>
  </si>
  <si>
    <t>Cena celkem s DPH</t>
  </si>
  <si>
    <t>Předpokládaná hodnota</t>
  </si>
  <si>
    <t>Nabídková cena</t>
  </si>
  <si>
    <t>Razítko a podpis oprávněné osoby dodavatele</t>
  </si>
  <si>
    <t>Převodník</t>
  </si>
  <si>
    <t>převodník USB/RD232, výstup na straně RS232 v úrovni TTL/CMOS, napájení z USB</t>
  </si>
  <si>
    <t>Dataloger</t>
  </si>
  <si>
    <t>datalogger s procesorem ATMEGA1284P, sběrnice I2C, SPI, pouzdro na dvě baterie LS 33600, pro dlouhý provoz, přesný hodinový obvod</t>
  </si>
  <si>
    <t>Zesilovač</t>
  </si>
  <si>
    <t>zesilovač pro diodové detektory, 3MHz, low-power, low-noise,  plocha pro připojení Hamamatsu S2744-09</t>
  </si>
  <si>
    <t>Měnič</t>
  </si>
  <si>
    <t>step up měnič DC/DC, regulovatelný s výstupním napětím do 36V, Vin 3-11V, maximální výkon 120mW</t>
  </si>
  <si>
    <t>Box</t>
  </si>
  <si>
    <t>přístrojový hliníkový box 160x103x53mm, přírodní elox, vnitřní deska pro uchycení elektronických modulů s rastrem děr 10.16mm</t>
  </si>
  <si>
    <t>Baterie</t>
  </si>
  <si>
    <t>baterie CR2032</t>
  </si>
  <si>
    <t>Dioda</t>
  </si>
  <si>
    <t xml:space="preserve">Si PIN dioda HAMAMATSU S11773-02 </t>
  </si>
  <si>
    <t>Filtr</t>
  </si>
  <si>
    <t>filtr odrušovací 22nF, 0805, 2A, 50V, EMIFIL, Murata</t>
  </si>
  <si>
    <t xml:space="preserve">filtr odrušovací 2.2nF, 0805, 1A, 50V, EMIFIL, Murata </t>
  </si>
  <si>
    <t>zesilovač pro diodové detektory, 3MHz, low-power, low-noise, plocha pro připojení Hamamatsu S2744-09</t>
  </si>
  <si>
    <t>Odroid</t>
  </si>
  <si>
    <t>odroid C1+ rámeček a paměť</t>
  </si>
  <si>
    <t>Karta</t>
  </si>
  <si>
    <t>uSD karta 32G</t>
  </si>
  <si>
    <t>Zdroj</t>
  </si>
  <si>
    <t>napájecí zdroj DC 12V, 1A, nízký šum</t>
  </si>
  <si>
    <t>Kabel</t>
  </si>
  <si>
    <t>USB 2.0 kabel, 0,5m, stíněný</t>
  </si>
  <si>
    <t xml:space="preserve">převodník USB na I2C s HID. </t>
  </si>
  <si>
    <t>Svorkovnice</t>
  </si>
  <si>
    <t xml:space="preserve"> univerzální napájecí svorkovnice ve verzi 12V</t>
  </si>
  <si>
    <t>Přístrojový box</t>
  </si>
  <si>
    <t>přístrojový hliníkový box 220x160x51,5mm, přírodní elox, vnitřní deska pro uchycení elektronických modulů s rastrem děr 10.16mm</t>
  </si>
  <si>
    <t>koaxiální kabel SMA/SMA 15cm</t>
  </si>
  <si>
    <t>Konektor</t>
  </si>
  <si>
    <t>konektor SMA úhlová spojka</t>
  </si>
  <si>
    <t>Paměťová karta</t>
  </si>
  <si>
    <t>SD 2GB karta průmyslová</t>
  </si>
  <si>
    <t>Anténa</t>
  </si>
  <si>
    <t xml:space="preserve">GPS anténa – konektor SMA-A, magnetické uchycení, koaxiální kabel 5m RG174, 50Ohm, napájecí napětí 35V </t>
  </si>
  <si>
    <t>Silikon</t>
  </si>
  <si>
    <t>jednosložkový neutrální silikon černý</t>
  </si>
  <si>
    <t>Pájecí banánek</t>
  </si>
  <si>
    <t xml:space="preserve">BAN 364P černa – pájecí banánek průměru 4mm s otvorem z boku </t>
  </si>
  <si>
    <t xml:space="preserve">BAN 364P červená – pájecí banánek průměru 4mm s otvorem z boku </t>
  </si>
  <si>
    <t>filtr odrušovací 220pF, 0805, 0.7A, 50V, EMIFIL, Murata</t>
  </si>
  <si>
    <t>Odpor</t>
  </si>
  <si>
    <t xml:space="preserve">odpor 1k v pouzdru 0805, balení 200ks </t>
  </si>
  <si>
    <t>Dutinka</t>
  </si>
  <si>
    <t>dutinka Kxc 2.54# 1K Z/G 4000-3, balení 300ks</t>
  </si>
  <si>
    <t>Vodič</t>
  </si>
  <si>
    <t xml:space="preserve">vodiče 10cm na obou koncích konektor Kxc 2.54# 1K Z/G 4000-3, červená </t>
  </si>
  <si>
    <t xml:space="preserve">Vodiče 10cm na obou koncích konektor Kxc 2.54# 1K Z/G 4000-3, modrá </t>
  </si>
  <si>
    <t>Deska</t>
  </si>
  <si>
    <t xml:space="preserve"> AL deska 15x21 děr s roztečí 10.16 o průměru 3.2mm </t>
  </si>
  <si>
    <t xml:space="preserve"> AL deska 11x15 děr s roztečí 10.16 o průměru 3.2mm </t>
  </si>
  <si>
    <t xml:space="preserve"> AL deska 16x8 děr s roztečí 10.16 o průměru 3.2mm </t>
  </si>
  <si>
    <t>Drát</t>
  </si>
  <si>
    <t xml:space="preserve">drát měděný lakovaný, odizolovávací pájením, lak na polyuretanové bázi, prům.0,3mm, balení 150m </t>
  </si>
  <si>
    <t>drát měděný lakovaný, odizolovávací pájením, lak na polyuretanové bázi, prům.0,2mm, balení 250m</t>
  </si>
  <si>
    <t>Fólie</t>
  </si>
  <si>
    <t>Cu fólie 25cm 8m</t>
  </si>
  <si>
    <t>baterie LS 33600</t>
  </si>
  <si>
    <t>Elektroměr</t>
  </si>
  <si>
    <t>elektroměr 1F</t>
  </si>
  <si>
    <t>Jistič</t>
  </si>
  <si>
    <t>jistič B 16A</t>
  </si>
  <si>
    <t>zemnící drát 8 FEZN 5,5KG</t>
  </si>
  <si>
    <t>kabel USB-uUSB 1m</t>
  </si>
  <si>
    <t>kabel USB3.0-USB3.0 A-A 2m</t>
  </si>
  <si>
    <t>Prodlužovací kabel</t>
  </si>
  <si>
    <t>prodlužovací kabel 230V 2m 5 zásuvek vypínač</t>
  </si>
  <si>
    <t xml:space="preserve">prodlužovací kabel 230V 5m 6 zásuvek vypínač </t>
  </si>
  <si>
    <t>Modul</t>
  </si>
  <si>
    <t>modul tvořící diferenční symetrický signál v širokém frekvenčním rozsahu</t>
  </si>
  <si>
    <t>anténní modul se stupem 2xRJ45 a výstupem RJ45, nebo SM</t>
  </si>
  <si>
    <t>kabel stíněný RJ45 2m</t>
  </si>
  <si>
    <t>kabel stíněný RJ45 10m</t>
  </si>
  <si>
    <t>Konvertor</t>
  </si>
  <si>
    <t>konvertor z I2C na SPI, 4xSPI na I2C, GPIO</t>
  </si>
  <si>
    <t xml:space="preserve">Krokový motor </t>
  </si>
  <si>
    <t xml:space="preserve">motor SX17-1003, příruba NEMA17, 1,8 stupně krok, kroutící moment 0,3Nm. Proud 1A. </t>
  </si>
  <si>
    <t xml:space="preserve">šroubovací svorkovnice co autozapalovače 12, 16A </t>
  </si>
  <si>
    <t>Kleště</t>
  </si>
  <si>
    <t>kleště krimpovací na izolované trubičky 0,2-6mm2</t>
  </si>
  <si>
    <t>Celkem</t>
  </si>
  <si>
    <t>lithiová, knoflíková CR2032 3V</t>
  </si>
  <si>
    <t xml:space="preserve">dynamo alkalická 6LR61 9V </t>
  </si>
  <si>
    <t>Faston</t>
  </si>
  <si>
    <t>zásuvka na kabel, 6,3x0,8, červený plastový límec, kabel 0,5 - 1 mm2, cínovaný, lisovací, přímý, bez zámku, izolovaný, KSS</t>
  </si>
  <si>
    <t xml:space="preserve">zásuvka na kabel, 6,3x0,8, modrý plastový límec, kabel 1,5 - 2,5 mm2, cínovaný, lisovací, přímý, bez zámku, izolovaný, nylon, KSS </t>
  </si>
  <si>
    <t xml:space="preserve">zásuvka na kabel, 6,3x0,8, modrý plastový límec, kabel 1,5 - 2,5 mm2, cínovaný, lisovací, přímý, bez zámku, izolovaný, KSS </t>
  </si>
  <si>
    <t xml:space="preserve">nestíněný propojovací patch kabel (UTP) kategorie 5, nestíněné konektory RJ45&lt;-&gt;RJ45, šedá barva, délka kabelu 10m </t>
  </si>
  <si>
    <t xml:space="preserve">nestíněný propojovací patch kabel (UTP) kategorie 5, nestíněné konektory RJ45&lt;-&gt;RJ45, šedá barva, délka kabelu 3m </t>
  </si>
  <si>
    <t xml:space="preserve">nestíněný propojovací patch kabel (UTP) kategorie 5, nestíněné konektory RJ45&lt;-&gt;RJ45, šedá barva, délka kabelu 5m </t>
  </si>
  <si>
    <t>tužková alkalická baterie AA</t>
  </si>
  <si>
    <t>Tělěso</t>
  </si>
  <si>
    <t>zářivkové těleso s LED trubicemi 120 cm, 2x18W, patice T8, denní bílá 4000K, krytí IP65</t>
  </si>
  <si>
    <t>19100013 (CRREAT), Faktura č. 1</t>
  </si>
  <si>
    <t>19100262 (ONF), Faktura č. 2</t>
  </si>
  <si>
    <t>19100280 (THS), Faktura č. 2</t>
  </si>
  <si>
    <t>19100316 (OU), Faktura č. 2</t>
  </si>
  <si>
    <t>takto podbarvená pole dodavatel povinně vyplní</t>
  </si>
  <si>
    <t xml:space="preserve">Příloha č. 1 ke Kupní smlouvě - Technická specifikace k VZ "Dodávka elektromateriálu pro UJF a CRREAT"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</si>
</sst>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0" fillId="0" borderId="0" xfId="0" applyAlignment="1"/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4" borderId="14" xfId="0" applyFont="1" applyFill="1" applyBorder="1"/>
    <xf numFmtId="0" fontId="3" fillId="0" borderId="0" xfId="0" applyFont="1" applyBorder="1" applyAlignment="1">
      <alignment wrapText="1"/>
    </xf>
    <xf numFmtId="0" fontId="0" fillId="0" borderId="16" xfId="0" applyBorder="1" applyAlignment="1">
      <alignment vertical="center"/>
    </xf>
    <xf numFmtId="0" fontId="6" fillId="0" borderId="0" xfId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0" borderId="0" xfId="1" applyAlignment="1">
      <alignment horizontal="left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164" fontId="0" fillId="3" borderId="17" xfId="0" applyNumberFormat="1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3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164" fontId="1" fillId="4" borderId="14" xfId="0" applyNumberFormat="1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2">
    <cellStyle name="Normální" xfId="0" builtinId="0"/>
    <cellStyle name="Normální 3" xfId="1" xr:uid="{BACDFC56-0566-4049-8767-2149A0AAC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71</xdr:row>
      <xdr:rowOff>47623</xdr:rowOff>
    </xdr:from>
    <xdr:to>
      <xdr:col>8</xdr:col>
      <xdr:colOff>742951</xdr:colOff>
      <xdr:row>76</xdr:row>
      <xdr:rowOff>152400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AC6B6FD-E5B2-4D47-9BD8-28A4B46E00E3}"/>
            </a:ext>
          </a:extLst>
        </xdr:cNvPr>
        <xdr:cNvSpPr txBox="1"/>
      </xdr:nvSpPr>
      <xdr:spPr>
        <a:xfrm>
          <a:off x="1" y="26784298"/>
          <a:ext cx="8191500" cy="105727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showGridLines="0" tabSelected="1" zoomScaleNormal="100" workbookViewId="0">
      <selection activeCell="C6" sqref="C6"/>
    </sheetView>
  </sheetViews>
  <sheetFormatPr defaultRowHeight="15" x14ac:dyDescent="0.25"/>
  <cols>
    <col min="1" max="1" width="4.5703125" style="23" customWidth="1"/>
    <col min="2" max="2" width="15.7109375" style="2" customWidth="1"/>
    <col min="3" max="3" width="36.85546875" style="1" bestFit="1" customWidth="1"/>
    <col min="4" max="4" width="7.140625" style="2" customWidth="1"/>
    <col min="5" max="5" width="12.140625" style="7" customWidth="1"/>
    <col min="6" max="6" width="11.42578125" bestFit="1" customWidth="1"/>
    <col min="7" max="7" width="12.42578125" style="2" bestFit="1" customWidth="1"/>
    <col min="8" max="8" width="11.42578125" bestFit="1" customWidth="1"/>
    <col min="9" max="9" width="13.85546875" style="2" customWidth="1"/>
  </cols>
  <sheetData>
    <row r="1" spans="1:9" ht="23.25" customHeight="1" thickBot="1" x14ac:dyDescent="0.3">
      <c r="A1" s="11" t="s">
        <v>114</v>
      </c>
      <c r="B1" s="3"/>
      <c r="E1" s="13"/>
      <c r="F1" s="13"/>
      <c r="G1" s="9"/>
      <c r="I1"/>
    </row>
    <row r="2" spans="1:9" ht="15.75" thickBot="1" x14ac:dyDescent="0.3">
      <c r="A2" s="5" t="s">
        <v>5</v>
      </c>
      <c r="B2" s="5"/>
      <c r="F2" s="28" t="s">
        <v>10</v>
      </c>
      <c r="G2" s="29"/>
      <c r="H2" s="30" t="s">
        <v>11</v>
      </c>
      <c r="I2" s="31"/>
    </row>
    <row r="3" spans="1:9" ht="39" thickBot="1" x14ac:dyDescent="0.3">
      <c r="A3" s="58" t="s">
        <v>1</v>
      </c>
      <c r="B3" s="59" t="s">
        <v>3</v>
      </c>
      <c r="C3" s="59" t="s">
        <v>4</v>
      </c>
      <c r="D3" s="40" t="s">
        <v>0</v>
      </c>
      <c r="E3" s="41" t="s">
        <v>2</v>
      </c>
      <c r="F3" s="40" t="s">
        <v>6</v>
      </c>
      <c r="G3" s="40" t="s">
        <v>7</v>
      </c>
      <c r="H3" s="42" t="s">
        <v>6</v>
      </c>
      <c r="I3" s="43" t="s">
        <v>7</v>
      </c>
    </row>
    <row r="4" spans="1:9" ht="45" x14ac:dyDescent="0.25">
      <c r="A4" s="71">
        <v>1</v>
      </c>
      <c r="B4" s="36" t="s">
        <v>13</v>
      </c>
      <c r="C4" s="36" t="s">
        <v>14</v>
      </c>
      <c r="D4" s="37">
        <v>5</v>
      </c>
      <c r="E4" s="38" t="s">
        <v>109</v>
      </c>
      <c r="F4" s="39">
        <v>431</v>
      </c>
      <c r="G4" s="39">
        <f>SUM(F4*D4)</f>
        <v>2155</v>
      </c>
      <c r="H4" s="60"/>
      <c r="I4" s="61">
        <f>SUM(H4*D4)</f>
        <v>0</v>
      </c>
    </row>
    <row r="5" spans="1:9" ht="60" x14ac:dyDescent="0.25">
      <c r="A5" s="72">
        <v>2</v>
      </c>
      <c r="B5" s="32" t="s">
        <v>15</v>
      </c>
      <c r="C5" s="32" t="s">
        <v>16</v>
      </c>
      <c r="D5" s="33">
        <v>9</v>
      </c>
      <c r="E5" s="25"/>
      <c r="F5" s="34">
        <v>4290</v>
      </c>
      <c r="G5" s="34">
        <f>SUM(F5*D5)</f>
        <v>38610</v>
      </c>
      <c r="H5" s="62"/>
      <c r="I5" s="63">
        <f t="shared" ref="I5:I66" si="0">SUM(H5*D5)</f>
        <v>0</v>
      </c>
    </row>
    <row r="6" spans="1:9" ht="45" x14ac:dyDescent="0.25">
      <c r="A6" s="72">
        <v>3</v>
      </c>
      <c r="B6" s="32" t="s">
        <v>17</v>
      </c>
      <c r="C6" s="32" t="s">
        <v>18</v>
      </c>
      <c r="D6" s="33">
        <v>2</v>
      </c>
      <c r="E6" s="25"/>
      <c r="F6" s="34">
        <v>1290</v>
      </c>
      <c r="G6" s="34">
        <f t="shared" ref="G6:G66" si="1">SUM(F6*D6)</f>
        <v>2580</v>
      </c>
      <c r="H6" s="62"/>
      <c r="I6" s="63">
        <f t="shared" si="0"/>
        <v>0</v>
      </c>
    </row>
    <row r="7" spans="1:9" ht="45" x14ac:dyDescent="0.25">
      <c r="A7" s="72">
        <v>4</v>
      </c>
      <c r="B7" s="32" t="s">
        <v>19</v>
      </c>
      <c r="C7" s="32" t="s">
        <v>20</v>
      </c>
      <c r="D7" s="33">
        <v>2</v>
      </c>
      <c r="E7" s="25"/>
      <c r="F7" s="34">
        <v>604</v>
      </c>
      <c r="G7" s="34">
        <f t="shared" si="1"/>
        <v>1208</v>
      </c>
      <c r="H7" s="62"/>
      <c r="I7" s="63">
        <f t="shared" si="0"/>
        <v>0</v>
      </c>
    </row>
    <row r="8" spans="1:9" ht="60" x14ac:dyDescent="0.25">
      <c r="A8" s="72">
        <v>5</v>
      </c>
      <c r="B8" s="32" t="s">
        <v>21</v>
      </c>
      <c r="C8" s="32" t="s">
        <v>22</v>
      </c>
      <c r="D8" s="33">
        <v>8</v>
      </c>
      <c r="E8" s="25"/>
      <c r="F8" s="34">
        <v>1346</v>
      </c>
      <c r="G8" s="34">
        <f t="shared" si="1"/>
        <v>10768</v>
      </c>
      <c r="H8" s="62"/>
      <c r="I8" s="63">
        <f t="shared" si="0"/>
        <v>0</v>
      </c>
    </row>
    <row r="9" spans="1:9" x14ac:dyDescent="0.25">
      <c r="A9" s="72">
        <v>6</v>
      </c>
      <c r="B9" s="32" t="s">
        <v>23</v>
      </c>
      <c r="C9" s="32" t="s">
        <v>24</v>
      </c>
      <c r="D9" s="33">
        <v>8</v>
      </c>
      <c r="E9" s="25"/>
      <c r="F9" s="34">
        <v>27</v>
      </c>
      <c r="G9" s="34">
        <f t="shared" si="1"/>
        <v>216</v>
      </c>
      <c r="H9" s="62"/>
      <c r="I9" s="63">
        <f t="shared" si="0"/>
        <v>0</v>
      </c>
    </row>
    <row r="10" spans="1:9" x14ac:dyDescent="0.25">
      <c r="A10" s="72">
        <v>7</v>
      </c>
      <c r="B10" s="32" t="s">
        <v>25</v>
      </c>
      <c r="C10" s="32" t="s">
        <v>26</v>
      </c>
      <c r="D10" s="33">
        <v>2</v>
      </c>
      <c r="E10" s="25"/>
      <c r="F10" s="34">
        <v>2091</v>
      </c>
      <c r="G10" s="34">
        <f t="shared" si="1"/>
        <v>4182</v>
      </c>
      <c r="H10" s="62"/>
      <c r="I10" s="63">
        <f t="shared" si="0"/>
        <v>0</v>
      </c>
    </row>
    <row r="11" spans="1:9" ht="30" x14ac:dyDescent="0.25">
      <c r="A11" s="72">
        <v>8</v>
      </c>
      <c r="B11" s="32" t="s">
        <v>27</v>
      </c>
      <c r="C11" s="32" t="s">
        <v>28</v>
      </c>
      <c r="D11" s="33">
        <v>20</v>
      </c>
      <c r="E11" s="25"/>
      <c r="F11" s="34">
        <v>3</v>
      </c>
      <c r="G11" s="34">
        <f t="shared" si="1"/>
        <v>60</v>
      </c>
      <c r="H11" s="62"/>
      <c r="I11" s="63">
        <f t="shared" si="0"/>
        <v>0</v>
      </c>
    </row>
    <row r="12" spans="1:9" ht="30" x14ac:dyDescent="0.25">
      <c r="A12" s="72">
        <v>9</v>
      </c>
      <c r="B12" s="32" t="s">
        <v>27</v>
      </c>
      <c r="C12" s="32" t="s">
        <v>29</v>
      </c>
      <c r="D12" s="33">
        <v>20</v>
      </c>
      <c r="E12" s="25"/>
      <c r="F12" s="34">
        <v>3</v>
      </c>
      <c r="G12" s="34">
        <f t="shared" si="1"/>
        <v>60</v>
      </c>
      <c r="H12" s="62"/>
      <c r="I12" s="63">
        <f t="shared" si="0"/>
        <v>0</v>
      </c>
    </row>
    <row r="13" spans="1:9" ht="45" x14ac:dyDescent="0.25">
      <c r="A13" s="72">
        <v>10</v>
      </c>
      <c r="B13" s="32" t="s">
        <v>17</v>
      </c>
      <c r="C13" s="32" t="s">
        <v>30</v>
      </c>
      <c r="D13" s="33">
        <v>7</v>
      </c>
      <c r="E13" s="25"/>
      <c r="F13" s="34">
        <v>1290</v>
      </c>
      <c r="G13" s="34">
        <f t="shared" si="1"/>
        <v>9030</v>
      </c>
      <c r="H13" s="62"/>
      <c r="I13" s="63">
        <f t="shared" si="0"/>
        <v>0</v>
      </c>
    </row>
    <row r="14" spans="1:9" x14ac:dyDescent="0.25">
      <c r="A14" s="72">
        <v>11</v>
      </c>
      <c r="B14" s="32" t="s">
        <v>31</v>
      </c>
      <c r="C14" s="32" t="s">
        <v>32</v>
      </c>
      <c r="D14" s="33">
        <v>1</v>
      </c>
      <c r="E14" s="25"/>
      <c r="F14" s="34">
        <v>3265</v>
      </c>
      <c r="G14" s="34">
        <f t="shared" si="1"/>
        <v>3265</v>
      </c>
      <c r="H14" s="62"/>
      <c r="I14" s="63">
        <f t="shared" si="0"/>
        <v>0</v>
      </c>
    </row>
    <row r="15" spans="1:9" x14ac:dyDescent="0.25">
      <c r="A15" s="72">
        <v>12</v>
      </c>
      <c r="B15" s="32" t="s">
        <v>33</v>
      </c>
      <c r="C15" s="32" t="s">
        <v>34</v>
      </c>
      <c r="D15" s="33">
        <v>1</v>
      </c>
      <c r="E15" s="25"/>
      <c r="F15" s="34">
        <v>352</v>
      </c>
      <c r="G15" s="34">
        <f t="shared" si="1"/>
        <v>352</v>
      </c>
      <c r="H15" s="62"/>
      <c r="I15" s="63">
        <f t="shared" si="0"/>
        <v>0</v>
      </c>
    </row>
    <row r="16" spans="1:9" x14ac:dyDescent="0.25">
      <c r="A16" s="72">
        <v>13</v>
      </c>
      <c r="B16" s="32" t="s">
        <v>35</v>
      </c>
      <c r="C16" s="32" t="s">
        <v>36</v>
      </c>
      <c r="D16" s="33">
        <v>2</v>
      </c>
      <c r="E16" s="25"/>
      <c r="F16" s="34">
        <v>214</v>
      </c>
      <c r="G16" s="34">
        <f t="shared" si="1"/>
        <v>428</v>
      </c>
      <c r="H16" s="62"/>
      <c r="I16" s="63">
        <f t="shared" si="0"/>
        <v>0</v>
      </c>
    </row>
    <row r="17" spans="1:9" x14ac:dyDescent="0.25">
      <c r="A17" s="72">
        <v>14</v>
      </c>
      <c r="B17" s="35" t="s">
        <v>37</v>
      </c>
      <c r="C17" s="35" t="s">
        <v>38</v>
      </c>
      <c r="D17" s="33">
        <v>2</v>
      </c>
      <c r="E17" s="25"/>
      <c r="F17" s="34">
        <v>34</v>
      </c>
      <c r="G17" s="34">
        <f t="shared" si="1"/>
        <v>68</v>
      </c>
      <c r="H17" s="62"/>
      <c r="I17" s="63">
        <f t="shared" si="0"/>
        <v>0</v>
      </c>
    </row>
    <row r="18" spans="1:9" x14ac:dyDescent="0.25">
      <c r="A18" s="72">
        <v>15</v>
      </c>
      <c r="B18" s="35" t="s">
        <v>13</v>
      </c>
      <c r="C18" s="35" t="s">
        <v>39</v>
      </c>
      <c r="D18" s="33">
        <v>2</v>
      </c>
      <c r="E18" s="25"/>
      <c r="F18" s="34">
        <v>598</v>
      </c>
      <c r="G18" s="34">
        <f t="shared" si="1"/>
        <v>1196</v>
      </c>
      <c r="H18" s="62"/>
      <c r="I18" s="63">
        <f t="shared" si="0"/>
        <v>0</v>
      </c>
    </row>
    <row r="19" spans="1:9" ht="30" x14ac:dyDescent="0.25">
      <c r="A19" s="72">
        <v>16</v>
      </c>
      <c r="B19" s="35" t="s">
        <v>40</v>
      </c>
      <c r="C19" s="35" t="s">
        <v>41</v>
      </c>
      <c r="D19" s="33">
        <v>2</v>
      </c>
      <c r="E19" s="25"/>
      <c r="F19" s="34">
        <v>237</v>
      </c>
      <c r="G19" s="34">
        <f t="shared" si="1"/>
        <v>474</v>
      </c>
      <c r="H19" s="62"/>
      <c r="I19" s="63">
        <f t="shared" si="0"/>
        <v>0</v>
      </c>
    </row>
    <row r="20" spans="1:9" ht="60" x14ac:dyDescent="0.25">
      <c r="A20" s="72">
        <v>17</v>
      </c>
      <c r="B20" s="32" t="s">
        <v>42</v>
      </c>
      <c r="C20" s="32" t="s">
        <v>43</v>
      </c>
      <c r="D20" s="33">
        <v>3</v>
      </c>
      <c r="E20" s="25"/>
      <c r="F20" s="34">
        <v>2703</v>
      </c>
      <c r="G20" s="34">
        <f t="shared" si="1"/>
        <v>8109</v>
      </c>
      <c r="H20" s="62"/>
      <c r="I20" s="63">
        <f t="shared" si="0"/>
        <v>0</v>
      </c>
    </row>
    <row r="21" spans="1:9" x14ac:dyDescent="0.25">
      <c r="A21" s="72">
        <v>18</v>
      </c>
      <c r="B21" s="32" t="s">
        <v>37</v>
      </c>
      <c r="C21" s="32" t="s">
        <v>44</v>
      </c>
      <c r="D21" s="33">
        <v>1</v>
      </c>
      <c r="E21" s="25"/>
      <c r="F21" s="34">
        <v>319</v>
      </c>
      <c r="G21" s="34">
        <f t="shared" si="1"/>
        <v>319</v>
      </c>
      <c r="H21" s="62"/>
      <c r="I21" s="63">
        <f t="shared" si="0"/>
        <v>0</v>
      </c>
    </row>
    <row r="22" spans="1:9" x14ac:dyDescent="0.25">
      <c r="A22" s="72">
        <v>19</v>
      </c>
      <c r="B22" s="32" t="s">
        <v>45</v>
      </c>
      <c r="C22" s="32" t="s">
        <v>46</v>
      </c>
      <c r="D22" s="33">
        <v>1</v>
      </c>
      <c r="E22" s="25"/>
      <c r="F22" s="34">
        <v>152</v>
      </c>
      <c r="G22" s="34">
        <f t="shared" si="1"/>
        <v>152</v>
      </c>
      <c r="H22" s="62"/>
      <c r="I22" s="63">
        <f t="shared" si="0"/>
        <v>0</v>
      </c>
    </row>
    <row r="23" spans="1:9" x14ac:dyDescent="0.25">
      <c r="A23" s="72">
        <v>20</v>
      </c>
      <c r="B23" s="32" t="s">
        <v>47</v>
      </c>
      <c r="C23" s="32" t="s">
        <v>48</v>
      </c>
      <c r="D23" s="33">
        <v>4</v>
      </c>
      <c r="E23" s="25"/>
      <c r="F23" s="34">
        <v>810</v>
      </c>
      <c r="G23" s="34">
        <f t="shared" si="1"/>
        <v>3240</v>
      </c>
      <c r="H23" s="62"/>
      <c r="I23" s="63">
        <f t="shared" si="0"/>
        <v>0</v>
      </c>
    </row>
    <row r="24" spans="1:9" ht="45" x14ac:dyDescent="0.25">
      <c r="A24" s="72">
        <v>21</v>
      </c>
      <c r="B24" s="32" t="s">
        <v>49</v>
      </c>
      <c r="C24" s="32" t="s">
        <v>50</v>
      </c>
      <c r="D24" s="33">
        <v>2</v>
      </c>
      <c r="E24" s="25"/>
      <c r="F24" s="34">
        <v>371</v>
      </c>
      <c r="G24" s="34">
        <f t="shared" si="1"/>
        <v>742</v>
      </c>
      <c r="H24" s="62"/>
      <c r="I24" s="63">
        <f t="shared" si="0"/>
        <v>0</v>
      </c>
    </row>
    <row r="25" spans="1:9" x14ac:dyDescent="0.25">
      <c r="A25" s="72">
        <v>22</v>
      </c>
      <c r="B25" s="32" t="s">
        <v>51</v>
      </c>
      <c r="C25" s="32" t="s">
        <v>52</v>
      </c>
      <c r="D25" s="33">
        <v>1</v>
      </c>
      <c r="E25" s="25"/>
      <c r="F25" s="34">
        <v>129</v>
      </c>
      <c r="G25" s="34">
        <f t="shared" si="1"/>
        <v>129</v>
      </c>
      <c r="H25" s="62"/>
      <c r="I25" s="63">
        <f t="shared" si="0"/>
        <v>0</v>
      </c>
    </row>
    <row r="26" spans="1:9" ht="30" x14ac:dyDescent="0.25">
      <c r="A26" s="72">
        <v>23</v>
      </c>
      <c r="B26" s="32" t="s">
        <v>53</v>
      </c>
      <c r="C26" s="32" t="s">
        <v>54</v>
      </c>
      <c r="D26" s="33">
        <v>3</v>
      </c>
      <c r="E26" s="25"/>
      <c r="F26" s="34">
        <v>27</v>
      </c>
      <c r="G26" s="34">
        <f t="shared" si="1"/>
        <v>81</v>
      </c>
      <c r="H26" s="62"/>
      <c r="I26" s="63">
        <f t="shared" si="0"/>
        <v>0</v>
      </c>
    </row>
    <row r="27" spans="1:9" ht="30" x14ac:dyDescent="0.25">
      <c r="A27" s="72">
        <v>24</v>
      </c>
      <c r="B27" s="32" t="s">
        <v>53</v>
      </c>
      <c r="C27" s="32" t="s">
        <v>55</v>
      </c>
      <c r="D27" s="33">
        <v>3</v>
      </c>
      <c r="E27" s="25"/>
      <c r="F27" s="34">
        <v>27</v>
      </c>
      <c r="G27" s="34">
        <f t="shared" si="1"/>
        <v>81</v>
      </c>
      <c r="H27" s="62"/>
      <c r="I27" s="63">
        <f t="shared" si="0"/>
        <v>0</v>
      </c>
    </row>
    <row r="28" spans="1:9" ht="30" x14ac:dyDescent="0.25">
      <c r="A28" s="72">
        <v>25</v>
      </c>
      <c r="B28" s="32" t="s">
        <v>27</v>
      </c>
      <c r="C28" s="32" t="s">
        <v>56</v>
      </c>
      <c r="D28" s="33">
        <v>10</v>
      </c>
      <c r="E28" s="25"/>
      <c r="F28" s="34">
        <v>4</v>
      </c>
      <c r="G28" s="34">
        <f t="shared" si="1"/>
        <v>40</v>
      </c>
      <c r="H28" s="62"/>
      <c r="I28" s="63">
        <f t="shared" si="0"/>
        <v>0</v>
      </c>
    </row>
    <row r="29" spans="1:9" x14ac:dyDescent="0.25">
      <c r="A29" s="72">
        <v>26</v>
      </c>
      <c r="B29" s="32" t="s">
        <v>57</v>
      </c>
      <c r="C29" s="32" t="s">
        <v>58</v>
      </c>
      <c r="D29" s="33">
        <v>1</v>
      </c>
      <c r="E29" s="25"/>
      <c r="F29" s="34">
        <v>166</v>
      </c>
      <c r="G29" s="34">
        <f t="shared" si="1"/>
        <v>166</v>
      </c>
      <c r="H29" s="62"/>
      <c r="I29" s="63">
        <f t="shared" si="0"/>
        <v>0</v>
      </c>
    </row>
    <row r="30" spans="1:9" ht="30" x14ac:dyDescent="0.25">
      <c r="A30" s="72">
        <v>27</v>
      </c>
      <c r="B30" s="32" t="s">
        <v>59</v>
      </c>
      <c r="C30" s="32" t="s">
        <v>60</v>
      </c>
      <c r="D30" s="33">
        <v>1</v>
      </c>
      <c r="E30" s="25"/>
      <c r="F30" s="34">
        <v>232</v>
      </c>
      <c r="G30" s="34">
        <f t="shared" si="1"/>
        <v>232</v>
      </c>
      <c r="H30" s="62"/>
      <c r="I30" s="63">
        <f t="shared" si="0"/>
        <v>0</v>
      </c>
    </row>
    <row r="31" spans="1:9" ht="30" x14ac:dyDescent="0.25">
      <c r="A31" s="72">
        <v>28</v>
      </c>
      <c r="B31" s="32" t="s">
        <v>61</v>
      </c>
      <c r="C31" s="32" t="s">
        <v>62</v>
      </c>
      <c r="D31" s="33">
        <v>50</v>
      </c>
      <c r="E31" s="25"/>
      <c r="F31" s="34">
        <v>6</v>
      </c>
      <c r="G31" s="34">
        <f t="shared" si="1"/>
        <v>300</v>
      </c>
      <c r="H31" s="62"/>
      <c r="I31" s="63">
        <f t="shared" si="0"/>
        <v>0</v>
      </c>
    </row>
    <row r="32" spans="1:9" ht="30" x14ac:dyDescent="0.25">
      <c r="A32" s="72">
        <v>29</v>
      </c>
      <c r="B32" s="32" t="s">
        <v>61</v>
      </c>
      <c r="C32" s="32" t="s">
        <v>63</v>
      </c>
      <c r="D32" s="33">
        <v>50</v>
      </c>
      <c r="E32" s="25"/>
      <c r="F32" s="34">
        <v>6</v>
      </c>
      <c r="G32" s="34">
        <f t="shared" si="1"/>
        <v>300</v>
      </c>
      <c r="H32" s="62"/>
      <c r="I32" s="63">
        <f t="shared" si="0"/>
        <v>0</v>
      </c>
    </row>
    <row r="33" spans="1:9" ht="30" x14ac:dyDescent="0.25">
      <c r="A33" s="72">
        <v>30</v>
      </c>
      <c r="B33" s="32" t="s">
        <v>64</v>
      </c>
      <c r="C33" s="32" t="s">
        <v>65</v>
      </c>
      <c r="D33" s="33">
        <v>3</v>
      </c>
      <c r="E33" s="25"/>
      <c r="F33" s="34">
        <v>239</v>
      </c>
      <c r="G33" s="34">
        <f t="shared" si="1"/>
        <v>717</v>
      </c>
      <c r="H33" s="62"/>
      <c r="I33" s="63">
        <f t="shared" si="0"/>
        <v>0</v>
      </c>
    </row>
    <row r="34" spans="1:9" ht="30" x14ac:dyDescent="0.25">
      <c r="A34" s="72">
        <v>31</v>
      </c>
      <c r="B34" s="32" t="s">
        <v>64</v>
      </c>
      <c r="C34" s="32" t="s">
        <v>66</v>
      </c>
      <c r="D34" s="33">
        <v>1</v>
      </c>
      <c r="E34" s="25"/>
      <c r="F34" s="34">
        <v>158</v>
      </c>
      <c r="G34" s="34">
        <f t="shared" si="1"/>
        <v>158</v>
      </c>
      <c r="H34" s="62"/>
      <c r="I34" s="63">
        <f t="shared" si="0"/>
        <v>0</v>
      </c>
    </row>
    <row r="35" spans="1:9" ht="30" x14ac:dyDescent="0.25">
      <c r="A35" s="72">
        <v>32</v>
      </c>
      <c r="B35" s="32" t="s">
        <v>64</v>
      </c>
      <c r="C35" s="32" t="s">
        <v>67</v>
      </c>
      <c r="D35" s="33">
        <v>2</v>
      </c>
      <c r="E35" s="25"/>
      <c r="F35" s="34">
        <v>158</v>
      </c>
      <c r="G35" s="34">
        <f t="shared" si="1"/>
        <v>316</v>
      </c>
      <c r="H35" s="62"/>
      <c r="I35" s="63">
        <f t="shared" si="0"/>
        <v>0</v>
      </c>
    </row>
    <row r="36" spans="1:9" ht="45" x14ac:dyDescent="0.25">
      <c r="A36" s="72">
        <v>33</v>
      </c>
      <c r="B36" s="32" t="s">
        <v>68</v>
      </c>
      <c r="C36" s="32" t="s">
        <v>69</v>
      </c>
      <c r="D36" s="33">
        <v>1</v>
      </c>
      <c r="E36" s="25"/>
      <c r="F36" s="34">
        <v>140</v>
      </c>
      <c r="G36" s="34">
        <f t="shared" si="1"/>
        <v>140</v>
      </c>
      <c r="H36" s="62"/>
      <c r="I36" s="63">
        <f t="shared" si="0"/>
        <v>0</v>
      </c>
    </row>
    <row r="37" spans="1:9" ht="45" x14ac:dyDescent="0.25">
      <c r="A37" s="72">
        <v>34</v>
      </c>
      <c r="B37" s="32" t="s">
        <v>68</v>
      </c>
      <c r="C37" s="32" t="s">
        <v>70</v>
      </c>
      <c r="D37" s="33">
        <v>1</v>
      </c>
      <c r="E37" s="25"/>
      <c r="F37" s="34">
        <v>140</v>
      </c>
      <c r="G37" s="34">
        <f t="shared" si="1"/>
        <v>140</v>
      </c>
      <c r="H37" s="62"/>
      <c r="I37" s="63">
        <f t="shared" si="0"/>
        <v>0</v>
      </c>
    </row>
    <row r="38" spans="1:9" x14ac:dyDescent="0.25">
      <c r="A38" s="72">
        <v>35</v>
      </c>
      <c r="B38" s="32" t="s">
        <v>71</v>
      </c>
      <c r="C38" s="32" t="s">
        <v>72</v>
      </c>
      <c r="D38" s="33">
        <v>1</v>
      </c>
      <c r="E38" s="25"/>
      <c r="F38" s="34">
        <v>1736</v>
      </c>
      <c r="G38" s="34">
        <f t="shared" si="1"/>
        <v>1736</v>
      </c>
      <c r="H38" s="62"/>
      <c r="I38" s="63">
        <f t="shared" si="0"/>
        <v>0</v>
      </c>
    </row>
    <row r="39" spans="1:9" x14ac:dyDescent="0.25">
      <c r="A39" s="72">
        <v>36</v>
      </c>
      <c r="B39" s="32" t="s">
        <v>23</v>
      </c>
      <c r="C39" s="32" t="s">
        <v>73</v>
      </c>
      <c r="D39" s="33">
        <v>20</v>
      </c>
      <c r="E39" s="25"/>
      <c r="F39" s="34">
        <v>410</v>
      </c>
      <c r="G39" s="34">
        <f t="shared" si="1"/>
        <v>8200</v>
      </c>
      <c r="H39" s="62"/>
      <c r="I39" s="63">
        <f t="shared" si="0"/>
        <v>0</v>
      </c>
    </row>
    <row r="40" spans="1:9" x14ac:dyDescent="0.25">
      <c r="A40" s="72">
        <v>37</v>
      </c>
      <c r="B40" s="32" t="s">
        <v>74</v>
      </c>
      <c r="C40" s="32" t="s">
        <v>75</v>
      </c>
      <c r="D40" s="33">
        <v>1</v>
      </c>
      <c r="E40" s="25"/>
      <c r="F40" s="34">
        <v>1508</v>
      </c>
      <c r="G40" s="34">
        <f t="shared" si="1"/>
        <v>1508</v>
      </c>
      <c r="H40" s="62"/>
      <c r="I40" s="63">
        <f t="shared" si="0"/>
        <v>0</v>
      </c>
    </row>
    <row r="41" spans="1:9" x14ac:dyDescent="0.25">
      <c r="A41" s="72">
        <v>38</v>
      </c>
      <c r="B41" s="32" t="s">
        <v>76</v>
      </c>
      <c r="C41" s="32" t="s">
        <v>77</v>
      </c>
      <c r="D41" s="33">
        <v>2</v>
      </c>
      <c r="E41" s="25"/>
      <c r="F41" s="34">
        <v>168</v>
      </c>
      <c r="G41" s="34">
        <f t="shared" si="1"/>
        <v>336</v>
      </c>
      <c r="H41" s="62"/>
      <c r="I41" s="63">
        <f t="shared" si="0"/>
        <v>0</v>
      </c>
    </row>
    <row r="42" spans="1:9" x14ac:dyDescent="0.25">
      <c r="A42" s="72">
        <v>39</v>
      </c>
      <c r="B42" s="32" t="s">
        <v>68</v>
      </c>
      <c r="C42" s="32" t="s">
        <v>78</v>
      </c>
      <c r="D42" s="33">
        <v>1</v>
      </c>
      <c r="E42" s="25"/>
      <c r="F42" s="34">
        <v>382</v>
      </c>
      <c r="G42" s="34">
        <f t="shared" si="1"/>
        <v>382</v>
      </c>
      <c r="H42" s="62"/>
      <c r="I42" s="63">
        <f t="shared" si="0"/>
        <v>0</v>
      </c>
    </row>
    <row r="43" spans="1:9" x14ac:dyDescent="0.25">
      <c r="A43" s="72">
        <v>40</v>
      </c>
      <c r="B43" s="32" t="s">
        <v>37</v>
      </c>
      <c r="C43" s="32" t="s">
        <v>79</v>
      </c>
      <c r="D43" s="33">
        <v>6</v>
      </c>
      <c r="E43" s="25"/>
      <c r="F43" s="34">
        <v>231</v>
      </c>
      <c r="G43" s="34">
        <f t="shared" si="1"/>
        <v>1386</v>
      </c>
      <c r="H43" s="62"/>
      <c r="I43" s="63">
        <f t="shared" si="0"/>
        <v>0</v>
      </c>
    </row>
    <row r="44" spans="1:9" x14ac:dyDescent="0.25">
      <c r="A44" s="72">
        <v>41</v>
      </c>
      <c r="B44" s="32" t="s">
        <v>37</v>
      </c>
      <c r="C44" s="32" t="s">
        <v>80</v>
      </c>
      <c r="D44" s="33">
        <v>7</v>
      </c>
      <c r="E44" s="25"/>
      <c r="F44" s="34">
        <v>269</v>
      </c>
      <c r="G44" s="34">
        <f t="shared" si="1"/>
        <v>1883</v>
      </c>
      <c r="H44" s="62"/>
      <c r="I44" s="63">
        <f t="shared" si="0"/>
        <v>0</v>
      </c>
    </row>
    <row r="45" spans="1:9" ht="30" x14ac:dyDescent="0.25">
      <c r="A45" s="72">
        <v>42</v>
      </c>
      <c r="B45" s="32" t="s">
        <v>81</v>
      </c>
      <c r="C45" s="32" t="s">
        <v>82</v>
      </c>
      <c r="D45" s="33">
        <v>6</v>
      </c>
      <c r="E45" s="25"/>
      <c r="F45" s="34">
        <v>141</v>
      </c>
      <c r="G45" s="34">
        <f t="shared" si="1"/>
        <v>846</v>
      </c>
      <c r="H45" s="62"/>
      <c r="I45" s="63">
        <f t="shared" si="0"/>
        <v>0</v>
      </c>
    </row>
    <row r="46" spans="1:9" ht="30" x14ac:dyDescent="0.25">
      <c r="A46" s="72">
        <v>43</v>
      </c>
      <c r="B46" s="32" t="s">
        <v>81</v>
      </c>
      <c r="C46" s="32" t="s">
        <v>83</v>
      </c>
      <c r="D46" s="33">
        <v>4</v>
      </c>
      <c r="E46" s="25"/>
      <c r="F46" s="34">
        <v>180</v>
      </c>
      <c r="G46" s="34">
        <f t="shared" si="1"/>
        <v>720</v>
      </c>
      <c r="H46" s="62"/>
      <c r="I46" s="63">
        <f t="shared" si="0"/>
        <v>0</v>
      </c>
    </row>
    <row r="47" spans="1:9" ht="30" x14ac:dyDescent="0.25">
      <c r="A47" s="72">
        <v>44</v>
      </c>
      <c r="B47" s="32" t="s">
        <v>84</v>
      </c>
      <c r="C47" s="32" t="s">
        <v>85</v>
      </c>
      <c r="D47" s="33">
        <v>1</v>
      </c>
      <c r="E47" s="25"/>
      <c r="F47" s="34">
        <v>1199</v>
      </c>
      <c r="G47" s="34">
        <f t="shared" si="1"/>
        <v>1199</v>
      </c>
      <c r="H47" s="62"/>
      <c r="I47" s="63">
        <f t="shared" si="0"/>
        <v>0</v>
      </c>
    </row>
    <row r="48" spans="1:9" ht="30" x14ac:dyDescent="0.25">
      <c r="A48" s="72">
        <v>45</v>
      </c>
      <c r="B48" s="32" t="s">
        <v>84</v>
      </c>
      <c r="C48" s="32" t="s">
        <v>86</v>
      </c>
      <c r="D48" s="33">
        <v>2</v>
      </c>
      <c r="E48" s="25"/>
      <c r="F48" s="34">
        <v>711</v>
      </c>
      <c r="G48" s="34">
        <f t="shared" si="1"/>
        <v>1422</v>
      </c>
      <c r="H48" s="62"/>
      <c r="I48" s="63">
        <f t="shared" si="0"/>
        <v>0</v>
      </c>
    </row>
    <row r="49" spans="1:9" x14ac:dyDescent="0.25">
      <c r="A49" s="72">
        <v>46</v>
      </c>
      <c r="B49" s="32" t="s">
        <v>37</v>
      </c>
      <c r="C49" s="32" t="s">
        <v>87</v>
      </c>
      <c r="D49" s="33">
        <v>1</v>
      </c>
      <c r="E49" s="25"/>
      <c r="F49" s="34">
        <v>67</v>
      </c>
      <c r="G49" s="34">
        <f t="shared" si="1"/>
        <v>67</v>
      </c>
      <c r="H49" s="62"/>
      <c r="I49" s="63">
        <f t="shared" si="0"/>
        <v>0</v>
      </c>
    </row>
    <row r="50" spans="1:9" x14ac:dyDescent="0.25">
      <c r="A50" s="72">
        <v>47</v>
      </c>
      <c r="B50" s="32" t="s">
        <v>37</v>
      </c>
      <c r="C50" s="32" t="s">
        <v>88</v>
      </c>
      <c r="D50" s="33">
        <v>1</v>
      </c>
      <c r="E50" s="25"/>
      <c r="F50" s="34">
        <v>379</v>
      </c>
      <c r="G50" s="34">
        <f t="shared" si="1"/>
        <v>379</v>
      </c>
      <c r="H50" s="62"/>
      <c r="I50" s="63">
        <f t="shared" si="0"/>
        <v>0</v>
      </c>
    </row>
    <row r="51" spans="1:9" s="20" customFormat="1" ht="30" x14ac:dyDescent="0.25">
      <c r="A51" s="72">
        <v>48</v>
      </c>
      <c r="B51" s="32" t="s">
        <v>89</v>
      </c>
      <c r="C51" s="32" t="s">
        <v>90</v>
      </c>
      <c r="D51" s="33">
        <v>1</v>
      </c>
      <c r="E51" s="25"/>
      <c r="F51" s="34">
        <v>602</v>
      </c>
      <c r="G51" s="34">
        <f t="shared" si="1"/>
        <v>602</v>
      </c>
      <c r="H51" s="62"/>
      <c r="I51" s="63">
        <f t="shared" si="0"/>
        <v>0</v>
      </c>
    </row>
    <row r="52" spans="1:9" s="20" customFormat="1" ht="45" x14ac:dyDescent="0.25">
      <c r="A52" s="72">
        <v>49</v>
      </c>
      <c r="B52" s="32" t="s">
        <v>91</v>
      </c>
      <c r="C52" s="32" t="s">
        <v>92</v>
      </c>
      <c r="D52" s="33">
        <v>1</v>
      </c>
      <c r="E52" s="25"/>
      <c r="F52" s="34">
        <v>629</v>
      </c>
      <c r="G52" s="34">
        <f t="shared" si="1"/>
        <v>629</v>
      </c>
      <c r="H52" s="62"/>
      <c r="I52" s="63">
        <f t="shared" si="0"/>
        <v>0</v>
      </c>
    </row>
    <row r="53" spans="1:9" s="20" customFormat="1" ht="30" x14ac:dyDescent="0.25">
      <c r="A53" s="72">
        <v>50</v>
      </c>
      <c r="B53" s="32" t="s">
        <v>40</v>
      </c>
      <c r="C53" s="32" t="s">
        <v>93</v>
      </c>
      <c r="D53" s="33">
        <v>10</v>
      </c>
      <c r="E53" s="25"/>
      <c r="F53" s="34">
        <v>177</v>
      </c>
      <c r="G53" s="34">
        <f t="shared" si="1"/>
        <v>1770</v>
      </c>
      <c r="H53" s="62"/>
      <c r="I53" s="63">
        <f t="shared" si="0"/>
        <v>0</v>
      </c>
    </row>
    <row r="54" spans="1:9" s="20" customFormat="1" ht="30" x14ac:dyDescent="0.25">
      <c r="A54" s="72">
        <v>51</v>
      </c>
      <c r="B54" s="32" t="s">
        <v>94</v>
      </c>
      <c r="C54" s="32" t="s">
        <v>95</v>
      </c>
      <c r="D54" s="33">
        <v>1</v>
      </c>
      <c r="E54" s="25"/>
      <c r="F54" s="34">
        <v>1362</v>
      </c>
      <c r="G54" s="34">
        <f t="shared" si="1"/>
        <v>1362</v>
      </c>
      <c r="H54" s="62"/>
      <c r="I54" s="63">
        <f t="shared" si="0"/>
        <v>0</v>
      </c>
    </row>
    <row r="55" spans="1:9" s="20" customFormat="1" x14ac:dyDescent="0.25">
      <c r="A55" s="51" t="s">
        <v>96</v>
      </c>
      <c r="B55" s="52"/>
      <c r="C55" s="52"/>
      <c r="D55" s="52"/>
      <c r="E55" s="52"/>
      <c r="F55" s="53"/>
      <c r="G55" s="54">
        <f>SUM(G4:G54)</f>
        <v>114441</v>
      </c>
      <c r="H55" s="64"/>
      <c r="I55" s="54">
        <f>SUM(I4:I54)</f>
        <v>0</v>
      </c>
    </row>
    <row r="56" spans="1:9" s="20" customFormat="1" ht="30.75" customHeight="1" x14ac:dyDescent="0.25">
      <c r="A56" s="72">
        <v>52</v>
      </c>
      <c r="B56" s="32" t="s">
        <v>23</v>
      </c>
      <c r="C56" s="32" t="s">
        <v>97</v>
      </c>
      <c r="D56" s="33">
        <v>10</v>
      </c>
      <c r="E56" s="26" t="s">
        <v>110</v>
      </c>
      <c r="F56" s="34">
        <v>14</v>
      </c>
      <c r="G56" s="34">
        <f t="shared" si="1"/>
        <v>140</v>
      </c>
      <c r="H56" s="62"/>
      <c r="I56" s="63">
        <f t="shared" si="0"/>
        <v>0</v>
      </c>
    </row>
    <row r="57" spans="1:9" s="20" customFormat="1" x14ac:dyDescent="0.25">
      <c r="A57" s="72">
        <v>53</v>
      </c>
      <c r="B57" s="32" t="s">
        <v>23</v>
      </c>
      <c r="C57" s="32" t="s">
        <v>98</v>
      </c>
      <c r="D57" s="33">
        <v>5</v>
      </c>
      <c r="E57" s="26"/>
      <c r="F57" s="34">
        <v>40</v>
      </c>
      <c r="G57" s="34">
        <f t="shared" si="1"/>
        <v>200</v>
      </c>
      <c r="H57" s="62"/>
      <c r="I57" s="63">
        <f t="shared" si="0"/>
        <v>0</v>
      </c>
    </row>
    <row r="58" spans="1:9" s="20" customFormat="1" ht="60" x14ac:dyDescent="0.25">
      <c r="A58" s="72">
        <v>54</v>
      </c>
      <c r="B58" s="32" t="s">
        <v>99</v>
      </c>
      <c r="C58" s="32" t="s">
        <v>100</v>
      </c>
      <c r="D58" s="33">
        <v>20</v>
      </c>
      <c r="E58" s="26"/>
      <c r="F58" s="34">
        <v>3</v>
      </c>
      <c r="G58" s="34">
        <f t="shared" si="1"/>
        <v>60</v>
      </c>
      <c r="H58" s="62"/>
      <c r="I58" s="63">
        <f t="shared" si="0"/>
        <v>0</v>
      </c>
    </row>
    <row r="59" spans="1:9" s="20" customFormat="1" ht="60" x14ac:dyDescent="0.25">
      <c r="A59" s="72">
        <v>55</v>
      </c>
      <c r="B59" s="32" t="s">
        <v>99</v>
      </c>
      <c r="C59" s="32" t="s">
        <v>101</v>
      </c>
      <c r="D59" s="33">
        <v>20</v>
      </c>
      <c r="E59" s="26"/>
      <c r="F59" s="34">
        <v>3</v>
      </c>
      <c r="G59" s="34">
        <f t="shared" si="1"/>
        <v>60</v>
      </c>
      <c r="H59" s="62"/>
      <c r="I59" s="63">
        <f t="shared" si="0"/>
        <v>0</v>
      </c>
    </row>
    <row r="60" spans="1:9" s="20" customFormat="1" ht="60" x14ac:dyDescent="0.25">
      <c r="A60" s="72">
        <v>56</v>
      </c>
      <c r="B60" s="32" t="s">
        <v>99</v>
      </c>
      <c r="C60" s="32" t="s">
        <v>102</v>
      </c>
      <c r="D60" s="33">
        <v>20</v>
      </c>
      <c r="E60" s="26"/>
      <c r="F60" s="34">
        <v>3</v>
      </c>
      <c r="G60" s="34">
        <f t="shared" si="1"/>
        <v>60</v>
      </c>
      <c r="H60" s="62"/>
      <c r="I60" s="63">
        <f t="shared" si="0"/>
        <v>0</v>
      </c>
    </row>
    <row r="61" spans="1:9" s="20" customFormat="1" ht="60" x14ac:dyDescent="0.25">
      <c r="A61" s="72">
        <v>57</v>
      </c>
      <c r="B61" s="32" t="s">
        <v>37</v>
      </c>
      <c r="C61" s="32" t="s">
        <v>103</v>
      </c>
      <c r="D61" s="33">
        <v>2</v>
      </c>
      <c r="E61" s="26"/>
      <c r="F61" s="34">
        <v>65</v>
      </c>
      <c r="G61" s="34">
        <f t="shared" si="1"/>
        <v>130</v>
      </c>
      <c r="H61" s="62"/>
      <c r="I61" s="63">
        <f t="shared" si="0"/>
        <v>0</v>
      </c>
    </row>
    <row r="62" spans="1:9" s="20" customFormat="1" ht="60" x14ac:dyDescent="0.25">
      <c r="A62" s="72">
        <v>58</v>
      </c>
      <c r="B62" s="32" t="s">
        <v>37</v>
      </c>
      <c r="C62" s="32" t="s">
        <v>104</v>
      </c>
      <c r="D62" s="33">
        <v>3</v>
      </c>
      <c r="E62" s="26"/>
      <c r="F62" s="34">
        <v>25</v>
      </c>
      <c r="G62" s="34">
        <f t="shared" si="1"/>
        <v>75</v>
      </c>
      <c r="H62" s="62"/>
      <c r="I62" s="63">
        <f t="shared" si="0"/>
        <v>0</v>
      </c>
    </row>
    <row r="63" spans="1:9" s="20" customFormat="1" ht="60" x14ac:dyDescent="0.25">
      <c r="A63" s="72">
        <v>59</v>
      </c>
      <c r="B63" s="32" t="s">
        <v>37</v>
      </c>
      <c r="C63" s="32" t="s">
        <v>105</v>
      </c>
      <c r="D63" s="33">
        <v>2</v>
      </c>
      <c r="E63" s="26"/>
      <c r="F63" s="34">
        <v>35</v>
      </c>
      <c r="G63" s="34">
        <f t="shared" si="1"/>
        <v>70</v>
      </c>
      <c r="H63" s="62"/>
      <c r="I63" s="63">
        <f t="shared" si="0"/>
        <v>0</v>
      </c>
    </row>
    <row r="64" spans="1:9" s="20" customFormat="1" x14ac:dyDescent="0.25">
      <c r="A64" s="55" t="s">
        <v>96</v>
      </c>
      <c r="B64" s="56"/>
      <c r="C64" s="56"/>
      <c r="D64" s="56"/>
      <c r="E64" s="56"/>
      <c r="F64" s="56"/>
      <c r="G64" s="54">
        <f>SUM(G56:G63)</f>
        <v>795</v>
      </c>
      <c r="H64" s="54"/>
      <c r="I64" s="54">
        <f t="shared" ref="I64" si="2">SUM(I56:I63)</f>
        <v>0</v>
      </c>
    </row>
    <row r="65" spans="1:9" s="20" customFormat="1" ht="45" x14ac:dyDescent="0.25">
      <c r="A65" s="72">
        <v>60</v>
      </c>
      <c r="B65" s="32" t="s">
        <v>23</v>
      </c>
      <c r="C65" s="32" t="s">
        <v>106</v>
      </c>
      <c r="D65" s="33">
        <v>20</v>
      </c>
      <c r="E65" s="27" t="s">
        <v>111</v>
      </c>
      <c r="F65" s="34">
        <v>17</v>
      </c>
      <c r="G65" s="34">
        <f t="shared" si="1"/>
        <v>340</v>
      </c>
      <c r="H65" s="62"/>
      <c r="I65" s="63">
        <f t="shared" si="0"/>
        <v>0</v>
      </c>
    </row>
    <row r="66" spans="1:9" s="20" customFormat="1" ht="45.75" thickBot="1" x14ac:dyDescent="0.3">
      <c r="A66" s="73">
        <v>61</v>
      </c>
      <c r="B66" s="44" t="s">
        <v>107</v>
      </c>
      <c r="C66" s="44" t="s">
        <v>108</v>
      </c>
      <c r="D66" s="45">
        <v>5</v>
      </c>
      <c r="E66" s="16" t="s">
        <v>112</v>
      </c>
      <c r="F66" s="46">
        <v>413.2</v>
      </c>
      <c r="G66" s="46">
        <f t="shared" si="1"/>
        <v>2066</v>
      </c>
      <c r="H66" s="65"/>
      <c r="I66" s="66">
        <f t="shared" si="0"/>
        <v>0</v>
      </c>
    </row>
    <row r="67" spans="1:9" s="7" customFormat="1" x14ac:dyDescent="0.25">
      <c r="A67" s="47" t="s">
        <v>8</v>
      </c>
      <c r="B67" s="48"/>
      <c r="C67" s="49"/>
      <c r="D67" s="74"/>
      <c r="E67" s="50"/>
      <c r="F67" s="75"/>
      <c r="G67" s="75">
        <f>SUM(G55+G64+G65+G66)</f>
        <v>117642</v>
      </c>
      <c r="H67" s="75"/>
      <c r="I67" s="76">
        <f>SUM(I55+I64+I65+I66)</f>
        <v>0</v>
      </c>
    </row>
    <row r="68" spans="1:9" s="7" customFormat="1" ht="15.75" thickBot="1" x14ac:dyDescent="0.3">
      <c r="A68" s="17" t="s">
        <v>9</v>
      </c>
      <c r="B68" s="18"/>
      <c r="C68" s="19"/>
      <c r="D68" s="77"/>
      <c r="E68" s="12"/>
      <c r="F68" s="12"/>
      <c r="G68" s="78">
        <f>SUM(G67*1.21)</f>
        <v>142346.82</v>
      </c>
      <c r="H68" s="12"/>
      <c r="I68" s="79">
        <f>SUM(I67*1.21)</f>
        <v>0</v>
      </c>
    </row>
    <row r="69" spans="1:9" x14ac:dyDescent="0.25">
      <c r="A69" s="67"/>
      <c r="B69" s="67"/>
      <c r="C69" s="68"/>
      <c r="D69" s="67"/>
      <c r="F69" s="69"/>
      <c r="G69" s="67"/>
      <c r="H69" s="69"/>
      <c r="I69" s="67"/>
    </row>
    <row r="70" spans="1:9" x14ac:dyDescent="0.25">
      <c r="A70" s="70"/>
      <c r="B70" s="24" t="s">
        <v>113</v>
      </c>
      <c r="C70" s="68"/>
      <c r="D70" s="67"/>
      <c r="F70" s="69"/>
      <c r="G70" s="67"/>
      <c r="H70" s="69"/>
      <c r="I70" s="67"/>
    </row>
    <row r="71" spans="1:9" x14ac:dyDescent="0.25">
      <c r="A71" s="4"/>
      <c r="B71"/>
      <c r="C71"/>
      <c r="D71" s="1"/>
      <c r="G71"/>
      <c r="I71"/>
    </row>
    <row r="72" spans="1:9" x14ac:dyDescent="0.25">
      <c r="E72" s="8"/>
      <c r="F72" s="6"/>
      <c r="H72" s="6"/>
    </row>
    <row r="73" spans="1:9" x14ac:dyDescent="0.25">
      <c r="C73"/>
      <c r="D73" s="1"/>
      <c r="E73" s="1"/>
      <c r="F73" s="1"/>
      <c r="G73" s="1"/>
      <c r="H73" s="4"/>
    </row>
    <row r="74" spans="1:9" s="21" customFormat="1" x14ac:dyDescent="0.25">
      <c r="A74" s="23"/>
      <c r="B74" s="23"/>
      <c r="D74" s="22"/>
      <c r="E74" s="22"/>
      <c r="F74" s="22"/>
      <c r="G74" s="22"/>
      <c r="H74" s="4"/>
      <c r="I74" s="23"/>
    </row>
    <row r="75" spans="1:9" s="21" customFormat="1" x14ac:dyDescent="0.25">
      <c r="A75" s="23"/>
      <c r="B75" s="23"/>
      <c r="D75" s="22"/>
      <c r="E75" s="22"/>
      <c r="F75" s="22"/>
      <c r="G75" s="22"/>
      <c r="H75" s="4"/>
      <c r="I75" s="23"/>
    </row>
    <row r="76" spans="1:9" s="21" customFormat="1" x14ac:dyDescent="0.25">
      <c r="A76" s="23"/>
      <c r="B76" s="23"/>
      <c r="D76" s="22"/>
      <c r="E76" s="22"/>
      <c r="F76" s="22"/>
      <c r="G76" s="22"/>
      <c r="H76" s="4"/>
      <c r="I76" s="23"/>
    </row>
    <row r="77" spans="1:9" s="21" customFormat="1" x14ac:dyDescent="0.25">
      <c r="A77" s="23"/>
      <c r="B77" s="23"/>
      <c r="D77" s="22"/>
      <c r="E77" s="22"/>
      <c r="F77" s="22"/>
      <c r="G77" s="22"/>
      <c r="H77" s="4"/>
      <c r="I77" s="23"/>
    </row>
    <row r="78" spans="1:9" s="21" customFormat="1" x14ac:dyDescent="0.25">
      <c r="A78" s="23"/>
      <c r="B78" s="23"/>
      <c r="D78" s="22"/>
      <c r="E78" s="22"/>
      <c r="F78" s="22"/>
      <c r="G78" s="22"/>
      <c r="H78" s="4"/>
      <c r="I78" s="23"/>
    </row>
    <row r="79" spans="1:9" s="21" customFormat="1" x14ac:dyDescent="0.25">
      <c r="A79" s="23"/>
      <c r="B79" s="23"/>
      <c r="D79" s="22"/>
      <c r="E79" s="22"/>
      <c r="F79" s="22"/>
      <c r="G79" s="22"/>
      <c r="H79" s="4"/>
      <c r="I79" s="23"/>
    </row>
    <row r="80" spans="1:9" s="21" customFormat="1" x14ac:dyDescent="0.25">
      <c r="A80" s="23"/>
      <c r="B80" s="23"/>
      <c r="D80" s="22"/>
      <c r="E80" s="22"/>
      <c r="F80" s="22"/>
      <c r="G80" s="22"/>
      <c r="H80" s="4"/>
      <c r="I80" s="23"/>
    </row>
    <row r="81" spans="3:9" x14ac:dyDescent="0.25">
      <c r="C81"/>
      <c r="D81" s="1"/>
      <c r="E81" s="1"/>
      <c r="F81" s="1"/>
      <c r="G81" s="1"/>
      <c r="H81" s="4"/>
    </row>
    <row r="82" spans="3:9" ht="15.75" thickBot="1" x14ac:dyDescent="0.3">
      <c r="C82" s="10"/>
      <c r="F82" s="14"/>
      <c r="G82" s="14"/>
      <c r="H82" s="14"/>
      <c r="I82" s="14"/>
    </row>
    <row r="83" spans="3:9" x14ac:dyDescent="0.25">
      <c r="C83"/>
      <c r="D83" s="15"/>
      <c r="E83" s="15"/>
      <c r="F83" s="57" t="s">
        <v>12</v>
      </c>
      <c r="G83" s="15"/>
    </row>
    <row r="84" spans="3:9" x14ac:dyDescent="0.25">
      <c r="G84" s="4"/>
    </row>
  </sheetData>
  <sortState ref="B4:E82">
    <sortCondition ref="E4:E82"/>
  </sortState>
  <mergeCells count="8">
    <mergeCell ref="H2:I2"/>
    <mergeCell ref="A68:C68"/>
    <mergeCell ref="A67:C67"/>
    <mergeCell ref="F2:G2"/>
    <mergeCell ref="E4:E54"/>
    <mergeCell ref="E56:E63"/>
    <mergeCell ref="A64:F64"/>
    <mergeCell ref="A55:F55"/>
  </mergeCells>
  <pageMargins left="0.11811023622047245" right="0.11811023622047245" top="0.19685039370078741" bottom="0.19685039370078741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Server</vt:lpstr>
      <vt:lpstr>Server!Oblast_tisku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2019-06-28T13:01:35Z</cp:lastPrinted>
  <dcterms:created xsi:type="dcterms:W3CDTF">2018-05-21T11:46:33Z</dcterms:created>
  <dcterms:modified xsi:type="dcterms:W3CDTF">2019-07-09T10:57:12Z</dcterms:modified>
</cp:coreProperties>
</file>