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mc:AlternateContent xmlns:mc="http://schemas.openxmlformats.org/markup-compatibility/2006">
    <mc:Choice Requires="x15">
      <x15ac:absPath xmlns:x15ac="http://schemas.microsoft.com/office/spreadsheetml/2010/11/ac" url="O:\shared\office\u_zvz\DNS\DNS_2019\VYHRAZENÝ_DNS_PROVOZ\062_2019 Kancelářské potřeby 05_19\"/>
    </mc:Choice>
  </mc:AlternateContent>
  <xr:revisionPtr revIDLastSave="0" documentId="13_ncr:1_{EB2F19AC-7344-4AA4-961E-FFB32043D658}" xr6:coauthVersionLast="36" xr6:coauthVersionMax="36" xr10:uidLastSave="{00000000-0000-0000-0000-000000000000}"/>
  <bookViews>
    <workbookView xWindow="0" yWindow="0" windowWidth="28800" windowHeight="11835" xr2:uid="{00000000-000D-0000-FFFF-FFFF00000000}"/>
  </bookViews>
  <sheets>
    <sheet name="Lis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1" l="1"/>
  <c r="K6" i="1" l="1"/>
  <c r="K7" i="1"/>
  <c r="I131" i="1"/>
  <c r="I122" i="1"/>
  <c r="I82" i="1"/>
  <c r="I69" i="1"/>
  <c r="I37" i="1"/>
  <c r="I7" i="1"/>
  <c r="J7" i="1"/>
  <c r="I33" i="1"/>
  <c r="J130" i="1"/>
  <c r="K130" i="1" s="1"/>
  <c r="J129" i="1"/>
  <c r="K129" i="1" s="1"/>
  <c r="J128" i="1"/>
  <c r="K128" i="1" s="1"/>
  <c r="J127" i="1"/>
  <c r="K127" i="1" s="1"/>
  <c r="J126" i="1"/>
  <c r="K126" i="1" s="1"/>
  <c r="J125" i="1"/>
  <c r="K125" i="1" s="1"/>
  <c r="J124" i="1"/>
  <c r="K124" i="1" s="1"/>
  <c r="J121" i="1"/>
  <c r="K121" i="1" s="1"/>
  <c r="J120" i="1"/>
  <c r="K120" i="1" s="1"/>
  <c r="J119" i="1"/>
  <c r="K119" i="1" s="1"/>
  <c r="J118" i="1"/>
  <c r="K118" i="1" s="1"/>
  <c r="J117" i="1"/>
  <c r="K117" i="1" s="1"/>
  <c r="J116" i="1"/>
  <c r="K116" i="1" s="1"/>
  <c r="J115" i="1"/>
  <c r="K115" i="1" s="1"/>
  <c r="J114" i="1"/>
  <c r="K114" i="1" s="1"/>
  <c r="J113" i="1"/>
  <c r="K113" i="1" s="1"/>
  <c r="J112" i="1"/>
  <c r="K112" i="1" s="1"/>
  <c r="J111" i="1"/>
  <c r="K111" i="1" s="1"/>
  <c r="J110" i="1"/>
  <c r="K110" i="1" s="1"/>
  <c r="J109" i="1"/>
  <c r="K109" i="1" s="1"/>
  <c r="J108" i="1"/>
  <c r="K108" i="1" s="1"/>
  <c r="J107" i="1"/>
  <c r="K107" i="1" s="1"/>
  <c r="J106" i="1"/>
  <c r="K106" i="1" s="1"/>
  <c r="J105" i="1"/>
  <c r="K105" i="1" s="1"/>
  <c r="J104" i="1"/>
  <c r="K104" i="1" s="1"/>
  <c r="J103" i="1"/>
  <c r="K103" i="1" s="1"/>
  <c r="J102" i="1"/>
  <c r="K102" i="1" s="1"/>
  <c r="J101" i="1"/>
  <c r="K101" i="1" s="1"/>
  <c r="J100" i="1"/>
  <c r="K100" i="1" s="1"/>
  <c r="J99" i="1"/>
  <c r="K99" i="1" s="1"/>
  <c r="J98" i="1"/>
  <c r="K98" i="1" s="1"/>
  <c r="J97" i="1"/>
  <c r="K97" i="1" s="1"/>
  <c r="J96" i="1"/>
  <c r="K96" i="1" s="1"/>
  <c r="J95" i="1"/>
  <c r="K95" i="1" s="1"/>
  <c r="J94" i="1"/>
  <c r="K94" i="1" s="1"/>
  <c r="J93" i="1"/>
  <c r="K93" i="1" s="1"/>
  <c r="J92" i="1"/>
  <c r="K92" i="1" s="1"/>
  <c r="J91" i="1"/>
  <c r="K91" i="1" s="1"/>
  <c r="J90" i="1"/>
  <c r="K90" i="1" s="1"/>
  <c r="J89" i="1"/>
  <c r="K89" i="1" s="1"/>
  <c r="J88" i="1"/>
  <c r="K88" i="1" s="1"/>
  <c r="J87" i="1"/>
  <c r="K87" i="1" s="1"/>
  <c r="J86" i="1"/>
  <c r="J85" i="1"/>
  <c r="K85" i="1" s="1"/>
  <c r="J84" i="1"/>
  <c r="K84" i="1" s="1"/>
  <c r="J81" i="1"/>
  <c r="K81" i="1" s="1"/>
  <c r="J80" i="1"/>
  <c r="K80" i="1" s="1"/>
  <c r="J79" i="1"/>
  <c r="K79" i="1" s="1"/>
  <c r="J78" i="1"/>
  <c r="K78" i="1" s="1"/>
  <c r="J77" i="1"/>
  <c r="K77" i="1" s="1"/>
  <c r="J76" i="1"/>
  <c r="K76" i="1" s="1"/>
  <c r="J75" i="1"/>
  <c r="K75" i="1" s="1"/>
  <c r="J74" i="1"/>
  <c r="K74" i="1" s="1"/>
  <c r="J73" i="1"/>
  <c r="K73" i="1" s="1"/>
  <c r="J72" i="1"/>
  <c r="K72" i="1" s="1"/>
  <c r="J71" i="1"/>
  <c r="J68" i="1"/>
  <c r="K68" i="1" s="1"/>
  <c r="J67" i="1"/>
  <c r="K67" i="1" s="1"/>
  <c r="J66" i="1"/>
  <c r="K66" i="1" s="1"/>
  <c r="J65" i="1"/>
  <c r="K65" i="1" s="1"/>
  <c r="J64" i="1"/>
  <c r="K64" i="1" s="1"/>
  <c r="J63" i="1"/>
  <c r="K63" i="1" s="1"/>
  <c r="J62" i="1"/>
  <c r="K62" i="1" s="1"/>
  <c r="J61" i="1"/>
  <c r="K61" i="1" s="1"/>
  <c r="J60" i="1"/>
  <c r="K60" i="1" s="1"/>
  <c r="J59" i="1"/>
  <c r="K59" i="1" s="1"/>
  <c r="J58" i="1"/>
  <c r="K58" i="1" s="1"/>
  <c r="J57" i="1"/>
  <c r="K57" i="1" s="1"/>
  <c r="J56" i="1"/>
  <c r="K56" i="1" s="1"/>
  <c r="J55" i="1"/>
  <c r="K55" i="1" s="1"/>
  <c r="J54" i="1"/>
  <c r="K54" i="1" s="1"/>
  <c r="J53" i="1"/>
  <c r="K53" i="1" s="1"/>
  <c r="J52" i="1"/>
  <c r="K52" i="1" s="1"/>
  <c r="J51" i="1"/>
  <c r="K51" i="1" s="1"/>
  <c r="J50" i="1"/>
  <c r="K50" i="1" s="1"/>
  <c r="J49" i="1"/>
  <c r="K49" i="1" s="1"/>
  <c r="J48" i="1"/>
  <c r="K48" i="1" s="1"/>
  <c r="J47" i="1"/>
  <c r="K47" i="1" s="1"/>
  <c r="J46" i="1"/>
  <c r="K46" i="1" s="1"/>
  <c r="J45" i="1"/>
  <c r="K45" i="1" s="1"/>
  <c r="J44" i="1"/>
  <c r="K44" i="1" s="1"/>
  <c r="J43" i="1"/>
  <c r="K43" i="1" s="1"/>
  <c r="J42" i="1"/>
  <c r="K42" i="1" s="1"/>
  <c r="J41" i="1"/>
  <c r="K41" i="1" s="1"/>
  <c r="J40" i="1"/>
  <c r="K40" i="1" s="1"/>
  <c r="J39" i="1"/>
  <c r="J36" i="1"/>
  <c r="K36" i="1" s="1"/>
  <c r="J35" i="1"/>
  <c r="J37" i="1" s="1"/>
  <c r="J32" i="1"/>
  <c r="K32" i="1" s="1"/>
  <c r="J31" i="1"/>
  <c r="K31" i="1" s="1"/>
  <c r="J30" i="1"/>
  <c r="K30" i="1" s="1"/>
  <c r="J29" i="1"/>
  <c r="K29" i="1" s="1"/>
  <c r="J28" i="1"/>
  <c r="K28" i="1" s="1"/>
  <c r="J27" i="1"/>
  <c r="K27" i="1" s="1"/>
  <c r="J26" i="1"/>
  <c r="K26" i="1" s="1"/>
  <c r="J25" i="1"/>
  <c r="K25" i="1" s="1"/>
  <c r="J24" i="1"/>
  <c r="K24" i="1" s="1"/>
  <c r="J23" i="1"/>
  <c r="K23" i="1" s="1"/>
  <c r="J22" i="1"/>
  <c r="K22" i="1" s="1"/>
  <c r="J21" i="1"/>
  <c r="K21" i="1" s="1"/>
  <c r="J20" i="1"/>
  <c r="K20" i="1" s="1"/>
  <c r="J19" i="1"/>
  <c r="K19" i="1" s="1"/>
  <c r="J18" i="1"/>
  <c r="K18" i="1" s="1"/>
  <c r="J17" i="1"/>
  <c r="K17" i="1" s="1"/>
  <c r="J16" i="1"/>
  <c r="K16" i="1" s="1"/>
  <c r="J15" i="1"/>
  <c r="K15" i="1" s="1"/>
  <c r="J14" i="1"/>
  <c r="K14" i="1" s="1"/>
  <c r="J13" i="1"/>
  <c r="K13" i="1" s="1"/>
  <c r="J12" i="1"/>
  <c r="K12" i="1" s="1"/>
  <c r="J11" i="1"/>
  <c r="K11" i="1" s="1"/>
  <c r="J10" i="1"/>
  <c r="K10" i="1" s="1"/>
  <c r="J9" i="1"/>
  <c r="K9" i="1" s="1"/>
  <c r="J69" i="1" l="1"/>
  <c r="K33" i="1"/>
  <c r="K39" i="1"/>
  <c r="K69" i="1" s="1"/>
  <c r="J82" i="1"/>
  <c r="K71" i="1"/>
  <c r="K82" i="1" s="1"/>
  <c r="J33" i="1"/>
  <c r="J122" i="1"/>
  <c r="K86" i="1"/>
  <c r="K122" i="1" s="1"/>
  <c r="K131" i="1"/>
  <c r="K35" i="1"/>
  <c r="K37" i="1" s="1"/>
  <c r="J131" i="1"/>
  <c r="G130" i="1"/>
  <c r="H130" i="1" s="1"/>
  <c r="G129" i="1"/>
  <c r="H129" i="1" s="1"/>
  <c r="G128" i="1"/>
  <c r="H128" i="1" s="1"/>
  <c r="G127" i="1"/>
  <c r="H127" i="1" s="1"/>
  <c r="G126" i="1"/>
  <c r="H126" i="1" s="1"/>
  <c r="G125" i="1"/>
  <c r="H125" i="1" s="1"/>
  <c r="G124" i="1"/>
  <c r="J132" i="1" l="1"/>
  <c r="K132" i="1"/>
  <c r="G131" i="1"/>
  <c r="H124" i="1"/>
  <c r="H131" i="1" s="1"/>
  <c r="G121" i="1"/>
  <c r="H121" i="1" s="1"/>
  <c r="G120" i="1"/>
  <c r="H120" i="1" s="1"/>
  <c r="G119" i="1"/>
  <c r="H119" i="1" s="1"/>
  <c r="G118" i="1"/>
  <c r="H118" i="1" s="1"/>
  <c r="G117" i="1"/>
  <c r="H117" i="1" s="1"/>
  <c r="G116" i="1"/>
  <c r="H116" i="1" s="1"/>
  <c r="G115" i="1"/>
  <c r="H115" i="1" s="1"/>
  <c r="G114" i="1"/>
  <c r="H114" i="1" s="1"/>
  <c r="G113" i="1"/>
  <c r="H113" i="1" s="1"/>
  <c r="G112" i="1"/>
  <c r="H112" i="1" s="1"/>
  <c r="G111" i="1"/>
  <c r="H111" i="1" s="1"/>
  <c r="G110" i="1"/>
  <c r="H110" i="1" s="1"/>
  <c r="G109" i="1"/>
  <c r="H109" i="1" s="1"/>
  <c r="G108" i="1"/>
  <c r="H108" i="1" s="1"/>
  <c r="G107" i="1"/>
  <c r="H107" i="1" s="1"/>
  <c r="G106" i="1"/>
  <c r="H106" i="1" s="1"/>
  <c r="G105" i="1"/>
  <c r="H105" i="1" s="1"/>
  <c r="G104" i="1"/>
  <c r="H104" i="1" s="1"/>
  <c r="G103" i="1"/>
  <c r="H103" i="1" s="1"/>
  <c r="G102" i="1"/>
  <c r="H102" i="1" s="1"/>
  <c r="G101" i="1"/>
  <c r="H101" i="1" s="1"/>
  <c r="G100" i="1"/>
  <c r="H100" i="1" s="1"/>
  <c r="G99" i="1"/>
  <c r="H99" i="1" s="1"/>
  <c r="G98" i="1"/>
  <c r="H98" i="1" s="1"/>
  <c r="G97" i="1"/>
  <c r="H97" i="1" s="1"/>
  <c r="G96" i="1"/>
  <c r="H96" i="1" s="1"/>
  <c r="G95" i="1"/>
  <c r="H95" i="1" s="1"/>
  <c r="G94" i="1"/>
  <c r="H94" i="1" s="1"/>
  <c r="G93" i="1"/>
  <c r="H93" i="1" s="1"/>
  <c r="G92" i="1"/>
  <c r="H92" i="1" s="1"/>
  <c r="G91" i="1"/>
  <c r="H91" i="1" s="1"/>
  <c r="G90" i="1"/>
  <c r="H90" i="1" s="1"/>
  <c r="G89" i="1"/>
  <c r="H89" i="1" s="1"/>
  <c r="G88" i="1"/>
  <c r="H88" i="1" s="1"/>
  <c r="G87" i="1"/>
  <c r="H87" i="1" s="1"/>
  <c r="G86" i="1"/>
  <c r="H86" i="1" s="1"/>
  <c r="G85" i="1"/>
  <c r="H85" i="1" s="1"/>
  <c r="G84" i="1"/>
  <c r="H84" i="1" s="1"/>
  <c r="G122" i="1" l="1"/>
  <c r="H122" i="1"/>
  <c r="G81" i="1"/>
  <c r="H81" i="1" s="1"/>
  <c r="G80" i="1"/>
  <c r="H80" i="1" s="1"/>
  <c r="G79" i="1"/>
  <c r="H79" i="1" s="1"/>
  <c r="G78" i="1"/>
  <c r="H78" i="1" s="1"/>
  <c r="G77" i="1"/>
  <c r="H77" i="1" s="1"/>
  <c r="G76" i="1"/>
  <c r="H76" i="1" s="1"/>
  <c r="G75" i="1"/>
  <c r="H75" i="1" s="1"/>
  <c r="G74" i="1"/>
  <c r="H74" i="1" s="1"/>
  <c r="G73" i="1"/>
  <c r="H73" i="1" s="1"/>
  <c r="G72" i="1"/>
  <c r="H72" i="1" s="1"/>
  <c r="G71" i="1"/>
  <c r="H71" i="1" s="1"/>
  <c r="H82" i="1" l="1"/>
  <c r="G82" i="1"/>
  <c r="H68" i="1"/>
  <c r="H67" i="1"/>
  <c r="H66" i="1"/>
  <c r="H65" i="1"/>
  <c r="G64" i="1"/>
  <c r="H64" i="1" s="1"/>
  <c r="H63" i="1"/>
  <c r="H62" i="1"/>
  <c r="H61" i="1"/>
  <c r="H60" i="1"/>
  <c r="H59" i="1"/>
  <c r="H57" i="1"/>
  <c r="H56" i="1"/>
  <c r="H55" i="1"/>
  <c r="H54" i="1"/>
  <c r="H53" i="1"/>
  <c r="G52" i="1"/>
  <c r="H52" i="1" s="1"/>
  <c r="H51" i="1"/>
  <c r="H50" i="1"/>
  <c r="H47" i="1"/>
  <c r="H46" i="1"/>
  <c r="H45" i="1"/>
  <c r="H44" i="1"/>
  <c r="H43" i="1"/>
  <c r="G42" i="1"/>
  <c r="H42" i="1" s="1"/>
  <c r="H58" i="1" l="1"/>
  <c r="H49" i="1"/>
  <c r="H48" i="1"/>
  <c r="H41" i="1"/>
  <c r="H40" i="1"/>
  <c r="H39" i="1"/>
  <c r="G36" i="1"/>
  <c r="H36" i="1" s="1"/>
  <c r="G35" i="1"/>
  <c r="H35" i="1" s="1"/>
  <c r="G32" i="1"/>
  <c r="H32" i="1" s="1"/>
  <c r="G31" i="1"/>
  <c r="H31" i="1" s="1"/>
  <c r="G30" i="1"/>
  <c r="H30" i="1" s="1"/>
  <c r="G9" i="1"/>
  <c r="H9" i="1"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G37" i="1" l="1"/>
  <c r="H37" i="1"/>
  <c r="H69" i="1"/>
  <c r="G69" i="1"/>
  <c r="G33" i="1"/>
  <c r="H33" i="1"/>
  <c r="G6" i="1"/>
  <c r="G7" i="1" l="1"/>
  <c r="G132" i="1" s="1"/>
  <c r="H6" i="1"/>
  <c r="H7" i="1"/>
  <c r="H132" i="1" s="1"/>
</calcChain>
</file>

<file path=xl/sharedStrings.xml><?xml version="1.0" encoding="utf-8"?>
<sst xmlns="http://schemas.openxmlformats.org/spreadsheetml/2006/main" count="369" uniqueCount="202">
  <si>
    <t>Položka</t>
  </si>
  <si>
    <t>Popis zboží</t>
  </si>
  <si>
    <t>ks</t>
  </si>
  <si>
    <t>č.</t>
  </si>
  <si>
    <t>bal</t>
  </si>
  <si>
    <t>Lepící páska</t>
  </si>
  <si>
    <t xml:space="preserve">Papír A4 </t>
  </si>
  <si>
    <t>Magnetická tabule</t>
  </si>
  <si>
    <t>Popisovač</t>
  </si>
  <si>
    <t>xerografický papír A4 200g/m2, vysoce kvalitní kancelářský papír - vyniká bělostí a hladkým povrchem, balení 250 archů.</t>
  </si>
  <si>
    <t>19100254 ÚŘ</t>
  </si>
  <si>
    <t>19100255 OU</t>
  </si>
  <si>
    <t>Propustky</t>
  </si>
  <si>
    <t>Dovolenky</t>
  </si>
  <si>
    <t>Ořezávátko</t>
  </si>
  <si>
    <t>Gelový roller</t>
  </si>
  <si>
    <t>gelový roller, tělo plastové, stiskací mechanismus, pogumovaný úchop, s klipem, náplň: gelový inkoust, náplň vyměnitelná, barva náplně: modrá, šíře stopy: 0,7 mm.</t>
  </si>
  <si>
    <t>gelový roller, tělo plastové, stiskací mechanismus, pogumovaný úchop, s klipem, náplň: gelový inkoust, náplň vyměnitelná, barva náplně: černá, šíře stopy: 0,5 mm.</t>
  </si>
  <si>
    <t xml:space="preserve">Náplň do gelového rolleru </t>
  </si>
  <si>
    <t xml:space="preserve">Dopisní obálky C4 </t>
  </si>
  <si>
    <t>náplň do gelového rolleru, náplň: gelový inkoust, barva náplně: černá, šíře stopy 0,5 mm, balení 3 kusy</t>
  </si>
  <si>
    <t>náplň do gelového rolleru, náplň: gelový inkoust, barva náplně: modrá, šíře stopy 0,7 mm, balení 3 kusy</t>
  </si>
  <si>
    <t>obálka na spisy formátu A4, samolepící, balení 25 ks</t>
  </si>
  <si>
    <t>Papír A4</t>
  </si>
  <si>
    <t>formát A7, balení 100 listů</t>
  </si>
  <si>
    <t>formát A6, balení 100 listů</t>
  </si>
  <si>
    <t>Klipy kovové</t>
  </si>
  <si>
    <t xml:space="preserve">Lepící páska </t>
  </si>
  <si>
    <t>xerografický papír standardní kvality, vhodný pro každodenní kopírování a černobílý tisk v základní kvalitě. Formát A4, 80 g, barva bílá, CIE bělost 153. 1 balení =  5 x 500 listů</t>
  </si>
  <si>
    <t>xerografický papír nejvyšší kvality, vhodný pro plnobarevný tisk a kopírování. Formát A4, 80 g, barva bílá, CIE bělost 166. 1 balení = 5 x 500 listů</t>
  </si>
  <si>
    <t>kancelářské kovové klipy na sepnutí svazku papíru, rozměr: 19 mm, barva: černá, baleno po 12 ks</t>
  </si>
  <si>
    <t>kancelářské kovové klipy na sepnutí svazku papíru, rozměr: 32 mm, barva: černá, baleno po 12 ks</t>
  </si>
  <si>
    <t>kancelářské kovové klipy na sepnutí svazku papíru, rozměr: 51 mm, barva: černá, baleno po 12 ks</t>
  </si>
  <si>
    <t>lepící páska samolepící s vysokou přilnavostí a pevností, bez odvíječe, barva: transparentní, šíře: 48 mm, návin: 66 m</t>
  </si>
  <si>
    <t>sada</t>
  </si>
  <si>
    <t>Samolepící bloček</t>
  </si>
  <si>
    <t>Zvýrazňovač</t>
  </si>
  <si>
    <t>popisovač, k popisu neporézních povrchů (film, fólie, kov, plast, pryž, sklo, porcelán), 
odolává vodě a otěru, ergonomický úchop, s víčkem, šíře stopy: min. 0,3 mm - max. 0,5 mm, 
hrot: jemný plastový, náplň: permanentní inkoust na alkoholové bázi (smývatelný lihem), 
barva náplně: černá, červená, modrá a zelená, sada 4 barev.</t>
  </si>
  <si>
    <t>popisovač, k popisu nejrůznějších povrchů (beton, kámen, dřevo, film, fólie, kov, papír, plast, pryž, sklo, porcelán), odolává vodě, otěru a povětrnostním vlivům, s víčkem, šíře stopy: 3 mm, hrot: válcový, náplň: permanentní inkoust, na alkoholové bázi (smývatelný lihem), 
barva náplně: černá, červená, modrá a zelená, sada 4 barev.</t>
  </si>
  <si>
    <t>lepící páska samolepící s vysokou přilnavostí a pevností, bez odvíječe, barva: transparentní, šíře: 25 mm, návin: 20 m.</t>
  </si>
  <si>
    <t>samolepící bloček, 38 x 51 mm, opakované lepení, různé odstíny růžové, žluté, oranžové, balení 12 x 100 ks</t>
  </si>
  <si>
    <t>zvýrazňovač, k popisu všech druhů papíru, s víčkem, 
šíře stopy: v rozmezí 1 - 5 mm dle přítlaku při psaní, hrot: klínový, 
náplň: fluorescenční pigmentový inkoust, 
barva náplně: oranžová, růžová, zelená, žlutá, sada 4 barev.</t>
  </si>
  <si>
    <t>plastové desky obálkového typu na dokumenty, průhledné , uzavírání drukem, formát A4</t>
  </si>
  <si>
    <t>plastové desky obálkového typu na dokumenty, průhledné , uzavírání drukem, formát A5</t>
  </si>
  <si>
    <t>plastové desky obálkového typu na dokumenty, průhledné , uzavírání drukem, formát A6</t>
  </si>
  <si>
    <t>sešit šitý, formát: A4, gramáž: min. 60 g/m2, počet listů: 40, listy: linkované, papír: bezdřevý.</t>
  </si>
  <si>
    <t>ořezávátko na tužky, celokovové</t>
  </si>
  <si>
    <t>Desky s drukem</t>
  </si>
  <si>
    <t>Sešit  A4</t>
  </si>
  <si>
    <t>xerografický papír nejvyšší kvality, vhodný pro plnobarevný tisk a kopírování. Formát A3, 80 g, balení 500 listů</t>
  </si>
  <si>
    <t>19100256 OU</t>
  </si>
  <si>
    <t>Magnety</t>
  </si>
  <si>
    <t xml:space="preserve">magnetická tabule popisovatelná, barva hliníkového rámu stříbrná, barva povrchu bílá, hmotnost 4,5kg, povrch magnetický lakovaný, rám hliníkový, rozměr (šxv) 90x60cm, + sada popisovačů + houba </t>
  </si>
  <si>
    <t>magnety průměr 15 mm, barevný mix, magnety s plastovou barevnou součástí, dodávány v barevném mixu, balení 10ks</t>
  </si>
  <si>
    <t>19100259 ODZ</t>
  </si>
  <si>
    <t xml:space="preserve">Papír A3 </t>
  </si>
  <si>
    <t xml:space="preserve">permanentní, lihový, barva černá, 1 mm, M </t>
  </si>
  <si>
    <t xml:space="preserve">permanentní, lihový, barva červená, 1 mm, M </t>
  </si>
  <si>
    <t xml:space="preserve">permanentní, lihový, barva zelená, 1 mm, M </t>
  </si>
  <si>
    <t xml:space="preserve">permanentní, lihový, barva černá, 0,6 mm, F </t>
  </si>
  <si>
    <t>Nůžky</t>
  </si>
  <si>
    <t xml:space="preserve">nůžky vyrobené ze 70 % z recyklovaného materiálu, asymetrické ergonomické rukojeti, velikost 18 cm, nože i nýt z nerezové oceli </t>
  </si>
  <si>
    <t>nůžky velikosti 21 cm, čepele i nýt z nerezové oceli, měkké asymetrické ergonomické rukojeti ze speciálního gelu, pohodlné a přesné pro všechny uchopení i velikosti ruky, kulaté čepele</t>
  </si>
  <si>
    <t>Etikety</t>
  </si>
  <si>
    <t xml:space="preserve">značkovací etikety 22 x 12 mm, bílé, samolepící cenové etikety jsou určené pro použití v etiketovacích kleštích, vyrobené z kvalitního materiálu </t>
  </si>
  <si>
    <t xml:space="preserve">značkovací etikety 32 x 19, bílé, samolepící cenové etikety jsou určené pro použití v etiketovacích kleštích, vyrobené z kvalitního materiálu </t>
  </si>
  <si>
    <t>etikety v sáčku, 48 x 11 mm, etikety na aršíkách A6, počet etiket na jednom archu: 20, počet archů v sáčku: 15, balení 300 ks</t>
  </si>
  <si>
    <t xml:space="preserve">Drátky </t>
  </si>
  <si>
    <t>kvalitní drátky do sešívačky No. 10, balení 1000 ks v krabičce</t>
  </si>
  <si>
    <t>magnety barevné lakované, průměr 25 mm, výška 5 mm, balení 20 ks</t>
  </si>
  <si>
    <t>magnety barevné lakované, průměr 20 mm, výška 5 mm, balení 28 ks</t>
  </si>
  <si>
    <t>Dopisní spony</t>
  </si>
  <si>
    <t>dopisní spony z drátu slouží jako pomůcka pro rychlou a snadnou organizaci a třídění dokumentů, pozinkované, lesklé, délka: 28 mm, balení 100 ks</t>
  </si>
  <si>
    <t>Pravítko</t>
  </si>
  <si>
    <t>pravítko 30 cm transparentní</t>
  </si>
  <si>
    <t>Kostka</t>
  </si>
  <si>
    <t xml:space="preserve">kostka lepená poznámky, barevný mix, rozměr: 8,5 x 8,5 x 4 cm </t>
  </si>
  <si>
    <t>kostka poznámková kostka malá bílá 6,5 x 6,5 x 4 cm</t>
  </si>
  <si>
    <t>kostka poznámková lepená, bílá, 8,5 x 8,5 x 5 cm</t>
  </si>
  <si>
    <t>školní sešit A4, linka 8 mm, 60 listů, z bezdřevého papíru</t>
  </si>
  <si>
    <t>Obal na sešit</t>
  </si>
  <si>
    <t>průhledný obal na sešit A4 silný, materiál: PP, pevný silnější polypropylén, balení 10 ks</t>
  </si>
  <si>
    <t xml:space="preserve">obal na sešity A4 zelný, klasický obal na sešity, je vhodný pro všechny druhy ( tloušťky ) sešitů velikosti A4, materiál PE, </t>
  </si>
  <si>
    <t>Bloček</t>
  </si>
  <si>
    <t>Pero</t>
  </si>
  <si>
    <t>kuličkové pero modré, tělo v barvě náplně, speciálně upravený pogumovaný povrch pro lehké držení, síla hrotu 1 mm, délka stopy 1200 m, rozměr: 14,1 x 1,7 cm</t>
  </si>
  <si>
    <t>plastové kuličkové pero se speciální technologií pro hladké psaní bez unavené ruky, stiskací mechanismus, plastové neprůhledné tělo, pogumované držení, ergonomický gumový úchop pro ještě větší komfort při psaní, tenká šíře stopy 0,5 mm, vyměnitelná náplň</t>
  </si>
  <si>
    <t>zvýrazňovač, sada celofluorescenčních transparentních zvýrazňovačů, zelená, žlutá, oranžová, růžová, ERGO držení, fluorescenční pigmentový inkoust použitelný na všechny druhy papíru, klínový hrot o průměru 3,8 mm, šířka stopy 1-4 mm, sada 4 ks</t>
  </si>
  <si>
    <t>Lepidlo</t>
  </si>
  <si>
    <t>lepicí tyčinka transparentní, transparentní lepicí tyčinka, vyrobena z 60% obnovitelných zdrojů, krystalicky čistá hmota pro dokonalé neviditelné lepení, na všechny druhy papíru, včetně kartonu a fotopapíru, vzduchotěsný uzávěr pro dlouhou životnost, lepí trvale za 60 vteřin, netoxické - bez rozpouštědel a kyselin, rychlý účinek, trvanlivé a ekonomické, obsah 21 g</t>
  </si>
  <si>
    <t>Korekční strojek</t>
  </si>
  <si>
    <t>korekční strojek 5 mm x 8 m, stabilní, rychlá a přesná korekce, výhodou je suchá korektura, která umožňuje okamžité přepsání, vhodný pro všechny druhy korektur, délka 8 m x 5 mm</t>
  </si>
  <si>
    <t>Obálka</t>
  </si>
  <si>
    <t>obálka samolepicí C4, 229 x 324 mm, balení 25 ks</t>
  </si>
  <si>
    <t>obálka C6 samolepicí, 80 g/m2 114 x 162 mm, balení 50 ks</t>
  </si>
  <si>
    <t>obálka samolepicí C5, 80 g/m2 162 x 229 mm, balení 25 ks</t>
  </si>
  <si>
    <t>samolepící bloček 75 x 75 mm, adhezní bloček vhodný na nejrůznější vzkazy, telefonní čísla, poznámky apod., je opatřen lepicí vrstvou pouze z poloviny, proto ho lze snadno sejmout a nezanechává stopy po lepidle, 1 ks = 100 listů</t>
  </si>
  <si>
    <t>samolepící bloček 76 x 76 mm, adhezní bloček vhodný na nejrůznější vzkazy, telefonní čísla, poznámky apod., je opatřen lepicí vrstvou pouze z poloviny, proto ho lze snadno sejmout a nezanechává stopy po lepidle, mix neonových barev, balení 5 x 80 listů.</t>
  </si>
  <si>
    <t>Celkem</t>
  </si>
  <si>
    <t>19100227 ÚŘ</t>
  </si>
  <si>
    <t>nůžky ocelové s nerezovou úpravou, rukojeť: ergonomická pogumovaná, délka nůžek: 21 cm.</t>
  </si>
  <si>
    <t>Stojánek na tužky</t>
  </si>
  <si>
    <t>stojánek na tužky, černý, drátěný, průměr 78 mm x výška 85 mm</t>
  </si>
  <si>
    <t>Blok</t>
  </si>
  <si>
    <t>blok, vazba: v horní části šitá, formát: A4, počet listů: min. 50, listy: čisté, gramáž: min. 60 g/m2, 
desky: měkký karton, záda: tvrdý karton, každý list s perforací pro snadné odtržení.</t>
  </si>
  <si>
    <t>Sešívačka</t>
  </si>
  <si>
    <t>celokovová sešívačka potažená plastem, hloubka vkládání 65 mm, spojovače vel. 26/6 nebo 24/6, kapacita sešití 30 listů 80 g/m2</t>
  </si>
  <si>
    <t>Kancelářská děrovačka</t>
  </si>
  <si>
    <t>Kancelářská děrovačka, celokovová s posuvným pravítkem, rozteč 80mm, kapacita děrování 30 listů 80 g/m2</t>
  </si>
  <si>
    <t>Sešit A4</t>
  </si>
  <si>
    <t>Sešit šitý, formát: A4, gramáž: min. 60 g/m2, počet listů: 40, listy: linkované, papír: bezdřevý.</t>
  </si>
  <si>
    <t>Zvýrazňovač k popisu všech druhů papíru, s víčkem, šíře stopy: v rozmezí 1 - 5 mm dle přítlaku při psaní, hrot: klínový, náplň: fluorescenční pigmentový inkoust, barva náplně: oranžová, růžová, zelená, žlutá, sada 4 barev.</t>
  </si>
  <si>
    <t>Pravítko 30</t>
  </si>
  <si>
    <t>Pryž</t>
  </si>
  <si>
    <t>Kvalitní mazací pryž na grafitové tužky, jemné a čisté gumování, nešpiní, rozměr: 35-45 x 20-30 x 10-13 mm</t>
  </si>
  <si>
    <t>Obálka dopisní DL</t>
  </si>
  <si>
    <t>Obálka dopisní formátu DL, samolepící, bez okénka, s vnitřním tiskem: šedý potisk vnitřní strany obálky pro zvýšení diskrétnosti obsahu, rozměr (v x š): 110 x 220 mm, vkládání na delší straně, materiál: bílý 80 g/m2 ofsetový papír, baleno po 50 ks.</t>
  </si>
  <si>
    <t>Kuličkové pero</t>
  </si>
  <si>
    <t>Kuličkové pero, tělo plastové, stiskací mechanismus, pogumovaný úchop, s klipem, náplň: pastový inkoust, náplň vyměnitelná, barva náplně: černá, šíře stopy: 0,3 - 0,35 mm.</t>
  </si>
  <si>
    <t>19100230 OJS</t>
  </si>
  <si>
    <t>klínový hrot, ventilační uzávěry, vhodný i na faxový papír, šíře stopy 1-4 mm, balení 6ks = 6 barev</t>
  </si>
  <si>
    <t>pero kuličkové 0,5 mm s jehlovým hrotem pro extra tenké psaní, barevné provedení těla - bordó, černá nebo modrá, barva stopy modrá</t>
  </si>
  <si>
    <t>Náplň do pera</t>
  </si>
  <si>
    <t>náplň pro kuličkové pero 0,5 mm s jehlovým hrotem pro extra tenké psaní, barva stopy modrá</t>
  </si>
  <si>
    <t>Fixa lihová</t>
  </si>
  <si>
    <t>popisovač, černý, permanentní inkoustvodě odolný, otěruvzdorný inkoust, vláknový hrot, šíře stopy 1 mm, inkoust na bázi alkoholu, ventilační uzávěry, na papír, fólie, filmy, sklo, plasty, barva: černá</t>
  </si>
  <si>
    <t>popisovač F, černý, permanentní inkoustvodě odolný, otěruvzdorný inkoust, vláknový hrot, šíře stopy 0,6 mm, inkoust na bázi alkoholu, ventilační uzávěry, na papír, fólie, filmy, sklo, plasty, barva: černá</t>
  </si>
  <si>
    <t>popisovač, černý, permanentní inkoustvodě odolný, otěruvzdorný inkoust, vláknový hrot, šíře stopy 0,3 mm, inkoust na bázi alkoholu, ventilační uzávěry, na papír, fólie, filmy, sklo, plasty, barva: červená</t>
  </si>
  <si>
    <t>popisovač, černý, permanentní inkoustvodě odolný, otěruvzdorný inkoust, vláknový hrot, šíře stopy 0,3 mm, inkoust na bázi alkoholu, ventilační uzávěry, na papír, fólie, filmy, sklo, plasty, barva: černá</t>
  </si>
  <si>
    <t>popisovač, černý, permanentní inkoustvodě odolný, otěruvzdorný inkoust, vláknový hrot, šíře stopy 0,3 mm, inkoust na bázi alkoholu, ventilační uzávěry, na papír, fólie, filmy, sklo, plasty, barva: zelená</t>
  </si>
  <si>
    <t>Fixa na bílé tabule</t>
  </si>
  <si>
    <t>značkovač se zdravotně nezávadným, světlostálým, za sucha stíratelným inkoustem, určen ke psaní na bílé smaltované tabule, PVC, sklo, porcelán. Klínový hrot 5 mm, šíře stopy 1–4,6 mm.</t>
  </si>
  <si>
    <t>xerografický papír standardní kvality, vhodný pro každodenní kopírování a černobílý tisk v základní kvalitě. Formát A4, 80 g, barva bílá, CIE bělost 153. 1 balení = 5 x 500 listů.</t>
  </si>
  <si>
    <t>Plastový rozlišovač</t>
  </si>
  <si>
    <t>plastový celobarevný rozlišovač A4, s barevnými okraji, vyrobený ze silného polypropylenu, balení 5 barev</t>
  </si>
  <si>
    <t xml:space="preserve">jednorázový popisovač určen k popisu textilních výrobků, obsahuje světlostálý inkoust, který odolává i praní, píšící černou barvou </t>
  </si>
  <si>
    <t>Kostka lepená</t>
  </si>
  <si>
    <t>kostka papírků na poznámky 6,5 x 6,5 x 4cm, lepená, bílá</t>
  </si>
  <si>
    <t>Trojúhelník</t>
  </si>
  <si>
    <t>trojúhelník 16 cm s kolmicí transparentní, školní pomůcka</t>
  </si>
  <si>
    <t>transparentní plastové pravítko, 20 cm, školní pomůcka</t>
  </si>
  <si>
    <t>bloček samolepicí, rozměr 75 x 75 mm, 100 listů, barva: žlutá</t>
  </si>
  <si>
    <t>xerografický papír A4 250g, 125 listů</t>
  </si>
  <si>
    <t>Korekční roller</t>
  </si>
  <si>
    <t xml:space="preserve">korekční páska pro snadné, čisté a suché opravy chyb, délka pásky: 10 m, šířka pásky: 4,2 mm, 50% z recyklovaného plastu </t>
  </si>
  <si>
    <t>Fólie laminovací A4</t>
  </si>
  <si>
    <t>fólie A4 určené pro tepelnou laminaci - lesklý povrch, 80 mic, balení 100 kusů</t>
  </si>
  <si>
    <t>Fólie laminovací A5</t>
  </si>
  <si>
    <t>fólie A5 určené pro tepelnou laminaci - lesklý povrch, 80 mic, balení 100 kusů</t>
  </si>
  <si>
    <t xml:space="preserve">Fólie laminovací </t>
  </si>
  <si>
    <t>laminovací fólie lesklá čirá, tloušťka jedné strany fólie 80 mic (2x80 mic), rozměr 60x90 mm, balení 100 ks</t>
  </si>
  <si>
    <t>Obálka dopisní C6</t>
  </si>
  <si>
    <t>obálka C6 z bezdřevého papíru 80g/m2, otvírání na delší straně, samolepicí rovná klopa na delší straně,, rozměry 114 x 162 mm, balení 100 kusů</t>
  </si>
  <si>
    <t>nůžky kancelářské classické, lehké nůžky s dlouhými čepelemi na střihání papíru,  jsou vyrobeny z vysoce kvalitní tvrzené nerez oceli, která zaručuje dlouhou životnost ostří, držadla jsou ergonomicky tvarovaná, spojení čepelí pomocí šroubku dovoluje nastavit jejich přítlak popřípadě čepele od sebe oddělit, délka 17 cm</t>
  </si>
  <si>
    <t>nůžky mají čepele vyrobené z kvalitní švédské oceli, rukojeti z nárazuvzdorného plastu a přítlak čepelí lze nastavit pomocí středového šroubku, nůžky mohou být sterilizovány v autoklávu při teplotách až 137 °C, délka 13 cm</t>
  </si>
  <si>
    <t>Sešit</t>
  </si>
  <si>
    <t>školní sešit 644 (notýsek) A6, linka 8 mm, 40 listů</t>
  </si>
  <si>
    <t>lepicí tyčinka 8 g</t>
  </si>
  <si>
    <t>lepicí tyčinka 15 g</t>
  </si>
  <si>
    <t>Desky A4 L</t>
  </si>
  <si>
    <t>foliový obal na dokumenty, Formát A4 110 micronů, balení 100 kusů</t>
  </si>
  <si>
    <t>Desky A4 U</t>
  </si>
  <si>
    <t>transparentní zakládací obal "U", závěsný, formát A4, tloušťka 45 mikronů, balení 100 kusů</t>
  </si>
  <si>
    <t xml:space="preserve">Štítky </t>
  </si>
  <si>
    <t>samolepicí etikety, 48,5 x 25,4 mm, 44  etiket na A4, 100 ks archů v balení.</t>
  </si>
  <si>
    <t>Štítky</t>
  </si>
  <si>
    <t>samolepicí etikety, 97 x 42,3 mm, 12 etiket na A4, 100 kusů archů v balení</t>
  </si>
  <si>
    <t xml:space="preserve">bal </t>
  </si>
  <si>
    <t>Bublinková obálka</t>
  </si>
  <si>
    <t>B5,  176x250 (170x225) Samolepící s krycím proužkem, vysoce kvalitní lepidlo a papír 90g/m2 - obálka má vysokou pevnost a odolnost.</t>
  </si>
  <si>
    <t>C3,  324x458 (370x470) Samolepící s krycím proužkem, vysoce kvalitní lepidlo a papír 90g/m2 - obálka má vysokou pevnost a odolnost.</t>
  </si>
  <si>
    <t>C4,  229x324 (290x370) Samolepící s krycím proužkem, vysoce kvalitní lepidlo a papír 90g/m2 - obálka má vysokou pevnost a odolnost.</t>
  </si>
  <si>
    <t>C5, 162x229  (240x275) Samolepící s krycím proužkem, vysoce kvalitní lepidlo a papír 90g/m2 - obálka má vysokou pevnost a odolnost.</t>
  </si>
  <si>
    <t>C6, 114x162 (120x175) Samolepící s krycím proužkem, vysoce kvalitní lepidlo a papír 90g/m2 - obálka má vysokou pevnost a odolnost.</t>
  </si>
  <si>
    <t xml:space="preserve">DL ,110x220 (175x265) Samolepící s krycím proužkem, vysoce kvalitní lepidlo a papír 90g/m2 - obálka má vysokou pevnost a odolnost. </t>
  </si>
  <si>
    <t>19100219 ÚŘ</t>
  </si>
  <si>
    <t>Fólie</t>
  </si>
  <si>
    <t>folie pro kroužkovou vazbu A4, tloušťka 200 mic., barva čirá, balení 100 kusů</t>
  </si>
  <si>
    <t>Opravný lak</t>
  </si>
  <si>
    <t>opravný lak se štětečkem, vysoká krycí schopnost, rychleschnoucí, ředitelný vodou, objem: 20 ml.</t>
  </si>
  <si>
    <t>Obálka dopisní formátu DL, samolepící, bez okénka, rozměr (v x š): 110 x 220 mm, vkládání na delší straně, materiál: bílý 80 g/m2ofsetový papír, baleno po 50 ks.</t>
  </si>
  <si>
    <t>Filtry do kávovaru</t>
  </si>
  <si>
    <t>filtry do kávovaru č.4, balení 100 kusů</t>
  </si>
  <si>
    <t>lepící tyčinka vysunovací, složení: neobsahuje rozpouštědla, obsahuje glycerin, lepidlo je vypratelné, použití: papír, lepenka, fotografie, vůně: neutrální, hmotnost: 15 g.</t>
  </si>
  <si>
    <t>Spisové desky</t>
  </si>
  <si>
    <t>Spisové desky s tkanicí, bez hřbetu, formát A4, materiál strojní lepenka min 1250 g, barva žlutá</t>
  </si>
  <si>
    <t>Box</t>
  </si>
  <si>
    <t>box na dokumenty otevřený, zkosený z hladké lepenky 1000 g/m2, rozměr 330 x 230 x 75 mm, barva bílá</t>
  </si>
  <si>
    <t>Příloha č. 1 ke Kupní smlouvě - Technická specifikace</t>
  </si>
  <si>
    <t>Zadavatel stanovuje tyto požadavky:</t>
  </si>
  <si>
    <t>Nabídková cena celkem v Kč (bez DPH)</t>
  </si>
  <si>
    <t>Kusy</t>
  </si>
  <si>
    <t>Jednotka</t>
  </si>
  <si>
    <t>Nabídková cena za jednotku v Kč (bez DPH)</t>
  </si>
  <si>
    <t>Předpokládaná cena za jednotku v Kč (bez DPH)</t>
  </si>
  <si>
    <t>Předpokládaná cena celkem v Kč (bez DPH)</t>
  </si>
  <si>
    <t>Předpokládaná cena celkem v Kč (s DPH)</t>
  </si>
  <si>
    <t>Nabídková cena celkem v Kč (s DPH)</t>
  </si>
  <si>
    <t>Celková cena v Kč</t>
  </si>
  <si>
    <r>
      <rPr>
        <sz val="14"/>
        <color theme="4" tint="-0.499984740745262"/>
        <rFont val="Calibri"/>
        <family val="2"/>
        <charset val="238"/>
        <scheme val="minor"/>
      </rPr>
      <t>k VZ</t>
    </r>
    <r>
      <rPr>
        <b/>
        <sz val="14"/>
        <color theme="4" tint="-0.499984740745262"/>
        <rFont val="Calibri"/>
        <family val="2"/>
        <charset val="238"/>
        <scheme val="minor"/>
      </rPr>
      <t xml:space="preserve"> Dodávka kancelářských potřeb 05/2019</t>
    </r>
  </si>
  <si>
    <t>Razítko a podpis oprávněné osoby dodavatele</t>
  </si>
  <si>
    <t>Takto podbarvená pole dodavatel povinně vyplní.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</si>
</sst>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K_č"/>
    <numFmt numFmtId="165" formatCode="#,##0.00\ &quot;Kč&quot;"/>
  </numFmts>
  <fonts count="15" x14ac:knownFonts="1">
    <font>
      <sz val="11"/>
      <color theme="1"/>
      <name val="Calibri"/>
      <family val="2"/>
      <charset val="238"/>
      <scheme val="minor"/>
    </font>
    <font>
      <b/>
      <sz val="11"/>
      <color theme="1"/>
      <name val="Calibri"/>
      <family val="2"/>
      <charset val="238"/>
      <scheme val="minor"/>
    </font>
    <font>
      <b/>
      <sz val="10"/>
      <name val="Arial"/>
      <family val="2"/>
      <charset val="238"/>
    </font>
    <font>
      <sz val="10"/>
      <name val="Arial"/>
    </font>
    <font>
      <b/>
      <sz val="12"/>
      <color theme="1"/>
      <name val="Calibri"/>
      <family val="2"/>
      <charset val="238"/>
      <scheme val="minor"/>
    </font>
    <font>
      <sz val="11"/>
      <color theme="1"/>
      <name val="Calibri"/>
      <family val="2"/>
      <charset val="238"/>
      <scheme val="minor"/>
    </font>
    <font>
      <b/>
      <sz val="11"/>
      <name val="Calibri"/>
      <family val="2"/>
      <charset val="238"/>
      <scheme val="minor"/>
    </font>
    <font>
      <sz val="10"/>
      <name val="Arial"/>
      <family val="2"/>
      <charset val="238"/>
    </font>
    <font>
      <b/>
      <sz val="10"/>
      <color rgb="FF444444"/>
      <name val="Arial"/>
      <family val="2"/>
      <charset val="238"/>
    </font>
    <font>
      <sz val="10"/>
      <color theme="1"/>
      <name val="Arial"/>
      <family val="2"/>
      <charset val="238"/>
    </font>
    <font>
      <b/>
      <sz val="10"/>
      <color theme="1"/>
      <name val="Arial"/>
      <family val="2"/>
      <charset val="238"/>
    </font>
    <font>
      <b/>
      <sz val="14"/>
      <color theme="4" tint="-0.499984740745262"/>
      <name val="Calibri"/>
      <family val="2"/>
      <charset val="238"/>
      <scheme val="minor"/>
    </font>
    <font>
      <b/>
      <sz val="16"/>
      <color theme="4" tint="-0.499984740745262"/>
      <name val="Calibri"/>
      <family val="2"/>
      <charset val="238"/>
      <scheme val="minor"/>
    </font>
    <font>
      <sz val="14"/>
      <color theme="4" tint="-0.499984740745262"/>
      <name val="Calibri"/>
      <family val="2"/>
      <charset val="238"/>
      <scheme val="minor"/>
    </font>
    <font>
      <b/>
      <sz val="11"/>
      <color rgb="FFFF0000"/>
      <name val="Calibri"/>
      <family val="2"/>
      <charset val="238"/>
      <scheme val="minor"/>
    </font>
  </fonts>
  <fills count="9">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3">
    <xf numFmtId="0" fontId="0" fillId="0" borderId="0"/>
    <xf numFmtId="0" fontId="3" fillId="0" borderId="0"/>
    <xf numFmtId="0" fontId="5" fillId="0" borderId="0"/>
  </cellStyleXfs>
  <cellXfs count="110">
    <xf numFmtId="0" fontId="0" fillId="0" borderId="0" xfId="0"/>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64" fontId="6" fillId="0" borderId="2" xfId="1" applyNumberFormat="1" applyFont="1" applyBorder="1" applyAlignment="1">
      <alignment horizontal="center" vertical="center"/>
    </xf>
    <xf numFmtId="164" fontId="1"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3"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2" fillId="0" borderId="2" xfId="0" applyFont="1" applyBorder="1" applyAlignment="1">
      <alignment horizontal="left" vertical="center" wrapText="1"/>
    </xf>
    <xf numFmtId="0" fontId="3" fillId="0" borderId="2" xfId="0" applyFont="1" applyBorder="1" applyAlignment="1">
      <alignment horizontal="left" vertical="top" wrapText="1"/>
    </xf>
    <xf numFmtId="3" fontId="0" fillId="0" borderId="2" xfId="0" applyNumberFormat="1" applyFont="1" applyBorder="1" applyAlignment="1">
      <alignment horizontal="center" vertical="center"/>
    </xf>
    <xf numFmtId="164" fontId="1" fillId="0" borderId="2" xfId="0" applyNumberFormat="1" applyFont="1" applyBorder="1" applyAlignment="1">
      <alignment horizontal="center" vertical="center"/>
    </xf>
    <xf numFmtId="0" fontId="7" fillId="4" borderId="1" xfId="0" applyFont="1" applyFill="1" applyBorder="1" applyAlignment="1">
      <alignment horizontal="left" vertical="top" wrapText="1"/>
    </xf>
    <xf numFmtId="4" fontId="6" fillId="4" borderId="1" xfId="0" applyNumberFormat="1" applyFont="1" applyFill="1" applyBorder="1" applyAlignment="1" applyProtection="1">
      <alignment horizontal="center" vertical="center"/>
      <protection locked="0"/>
    </xf>
    <xf numFmtId="3" fontId="7" fillId="4"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8" fillId="4" borderId="1" xfId="0" applyFont="1" applyFill="1" applyBorder="1" applyAlignment="1">
      <alignment horizontal="left" vertical="center"/>
    </xf>
    <xf numFmtId="0" fontId="7" fillId="0" borderId="2" xfId="0" applyFont="1" applyBorder="1" applyAlignment="1">
      <alignment horizontal="left" vertical="top" wrapText="1"/>
    </xf>
    <xf numFmtId="0" fontId="7" fillId="0" borderId="2" xfId="0" applyFont="1" applyBorder="1" applyAlignment="1">
      <alignment horizontal="center" vertical="center" wrapText="1"/>
    </xf>
    <xf numFmtId="0" fontId="9" fillId="4" borderId="1" xfId="0" applyFont="1" applyFill="1" applyBorder="1" applyAlignment="1">
      <alignment horizontal="left" vertical="top" wrapText="1"/>
    </xf>
    <xf numFmtId="0" fontId="10" fillId="4" borderId="1" xfId="0" applyFont="1" applyFill="1" applyBorder="1" applyAlignment="1">
      <alignment horizontal="left" vertical="center" wrapText="1"/>
    </xf>
    <xf numFmtId="0" fontId="9" fillId="0" borderId="1" xfId="0" applyFont="1" applyBorder="1" applyAlignment="1">
      <alignment wrapText="1"/>
    </xf>
    <xf numFmtId="0" fontId="7" fillId="0" borderId="1" xfId="0" applyFont="1" applyBorder="1" applyAlignment="1">
      <alignment horizontal="left" vertical="top" wrapText="1"/>
    </xf>
    <xf numFmtId="0" fontId="9" fillId="0" borderId="1" xfId="0" applyFont="1" applyBorder="1" applyAlignment="1">
      <alignment horizontal="left" vertical="center" wrapText="1"/>
    </xf>
    <xf numFmtId="0" fontId="7" fillId="0" borderId="1" xfId="0" applyFont="1" applyBorder="1" applyAlignment="1">
      <alignment horizontal="center" vertical="center" wrapText="1"/>
    </xf>
    <xf numFmtId="0" fontId="2" fillId="4" borderId="2" xfId="0" applyFont="1" applyFill="1" applyBorder="1" applyAlignment="1">
      <alignment horizontal="left" vertical="center" wrapText="1"/>
    </xf>
    <xf numFmtId="0" fontId="7" fillId="4" borderId="2" xfId="0" applyFont="1" applyFill="1" applyBorder="1" applyAlignment="1">
      <alignment horizontal="left" vertical="top" wrapText="1"/>
    </xf>
    <xf numFmtId="0" fontId="7" fillId="4" borderId="2" xfId="0" applyFont="1" applyFill="1" applyBorder="1" applyAlignment="1">
      <alignment horizontal="center" vertical="center" wrapText="1"/>
    </xf>
    <xf numFmtId="3" fontId="7" fillId="4" borderId="2" xfId="0" applyNumberFormat="1" applyFont="1" applyFill="1" applyBorder="1" applyAlignment="1">
      <alignment horizontal="center" vertical="center"/>
    </xf>
    <xf numFmtId="4" fontId="6" fillId="4" borderId="2" xfId="0" applyNumberFormat="1" applyFont="1" applyFill="1" applyBorder="1" applyAlignment="1" applyProtection="1">
      <alignment horizontal="center" vertical="center"/>
      <protection locked="0"/>
    </xf>
    <xf numFmtId="164" fontId="1" fillId="0" borderId="4" xfId="0" applyNumberFormat="1" applyFont="1" applyBorder="1" applyAlignment="1">
      <alignment horizontal="center" vertical="center"/>
    </xf>
    <xf numFmtId="0" fontId="2" fillId="0" borderId="4" xfId="0" applyFont="1" applyBorder="1" applyAlignment="1">
      <alignment horizontal="left" vertical="center" wrapText="1"/>
    </xf>
    <xf numFmtId="0" fontId="7" fillId="0" borderId="4" xfId="0" applyFont="1" applyBorder="1" applyAlignment="1">
      <alignment horizontal="left" vertical="top" wrapText="1"/>
    </xf>
    <xf numFmtId="0" fontId="7" fillId="0" borderId="4" xfId="0" applyFont="1" applyBorder="1" applyAlignment="1">
      <alignment horizontal="center" vertical="center" wrapText="1"/>
    </xf>
    <xf numFmtId="3" fontId="0" fillId="0" borderId="4" xfId="0" applyNumberFormat="1" applyFont="1" applyBorder="1" applyAlignment="1">
      <alignment horizontal="center" vertical="center"/>
    </xf>
    <xf numFmtId="0" fontId="1" fillId="0" borderId="4" xfId="0" applyFont="1" applyBorder="1" applyAlignment="1">
      <alignment horizontal="left" vertical="center" wrapText="1"/>
    </xf>
    <xf numFmtId="0" fontId="9" fillId="0" borderId="4" xfId="0" applyFont="1" applyBorder="1" applyAlignment="1">
      <alignment horizontal="left" vertical="center" wrapText="1"/>
    </xf>
    <xf numFmtId="0" fontId="0" fillId="0" borderId="4" xfId="0" applyFont="1" applyBorder="1" applyAlignment="1">
      <alignment horizontal="center" vertical="center" wrapText="1"/>
    </xf>
    <xf numFmtId="0" fontId="0" fillId="0" borderId="4" xfId="0" applyBorder="1" applyAlignment="1">
      <alignment horizontal="center" vertical="center"/>
    </xf>
    <xf numFmtId="0" fontId="9" fillId="0" borderId="4" xfId="0" applyFont="1" applyBorder="1" applyAlignment="1">
      <alignment wrapText="1"/>
    </xf>
    <xf numFmtId="0" fontId="11" fillId="0" borderId="0" xfId="0" applyFont="1" applyAlignment="1">
      <alignment horizontal="left" vertical="center"/>
    </xf>
    <xf numFmtId="0" fontId="1" fillId="0" borderId="0" xfId="0" applyFont="1" applyAlignment="1">
      <alignment horizontal="left"/>
    </xf>
    <xf numFmtId="165" fontId="5" fillId="0" borderId="8" xfId="0" applyNumberFormat="1" applyFont="1" applyBorder="1" applyAlignment="1">
      <alignment horizontal="center" vertical="center"/>
    </xf>
    <xf numFmtId="3" fontId="0" fillId="0" borderId="13" xfId="0" applyNumberFormat="1" applyFont="1" applyBorder="1" applyAlignment="1">
      <alignment horizontal="center" vertical="center"/>
    </xf>
    <xf numFmtId="0" fontId="0" fillId="0" borderId="0" xfId="0" applyAlignment="1">
      <alignment horizontal="center"/>
    </xf>
    <xf numFmtId="165" fontId="0" fillId="7" borderId="2" xfId="0" applyNumberFormat="1" applyFill="1" applyBorder="1" applyAlignment="1">
      <alignment horizontal="center"/>
    </xf>
    <xf numFmtId="0" fontId="0" fillId="8" borderId="7" xfId="0" applyFill="1" applyBorder="1" applyAlignment="1"/>
    <xf numFmtId="165" fontId="1" fillId="8" borderId="5" xfId="0" applyNumberFormat="1" applyFont="1" applyFill="1" applyBorder="1" applyAlignment="1">
      <alignment horizontal="center"/>
    </xf>
    <xf numFmtId="165" fontId="6" fillId="8" borderId="10" xfId="0" applyNumberFormat="1" applyFont="1" applyFill="1" applyBorder="1" applyAlignment="1">
      <alignment horizontal="center" vertical="center"/>
    </xf>
    <xf numFmtId="165" fontId="1" fillId="8" borderId="10" xfId="0" applyNumberFormat="1" applyFont="1" applyFill="1" applyBorder="1" applyAlignment="1">
      <alignment horizontal="center" vertical="center"/>
    </xf>
    <xf numFmtId="165" fontId="1" fillId="8" borderId="10" xfId="0" applyNumberFormat="1" applyFont="1" applyFill="1" applyBorder="1" applyAlignment="1">
      <alignment horizont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3" fontId="2" fillId="2" borderId="15" xfId="0" applyNumberFormat="1" applyFont="1" applyFill="1" applyBorder="1" applyAlignment="1">
      <alignment horizontal="center" vertical="center" wrapText="1"/>
    </xf>
    <xf numFmtId="4" fontId="2" fillId="2" borderId="15" xfId="0" applyNumberFormat="1" applyFont="1" applyFill="1" applyBorder="1" applyAlignment="1">
      <alignment horizontal="center" vertical="center" wrapText="1"/>
    </xf>
    <xf numFmtId="0" fontId="3" fillId="0" borderId="17" xfId="0" applyFont="1" applyBorder="1" applyAlignment="1">
      <alignment horizontal="center" vertical="center" wrapText="1"/>
    </xf>
    <xf numFmtId="165" fontId="0" fillId="0" borderId="18" xfId="0" applyNumberFormat="1" applyBorder="1" applyAlignment="1">
      <alignment horizontal="center"/>
    </xf>
    <xf numFmtId="165" fontId="1" fillId="8" borderId="20" xfId="0" applyNumberFormat="1" applyFont="1" applyFill="1" applyBorder="1" applyAlignment="1">
      <alignment horizontal="center"/>
    </xf>
    <xf numFmtId="0" fontId="3" fillId="0" borderId="21" xfId="0" applyFont="1" applyBorder="1" applyAlignment="1">
      <alignment horizontal="center" vertical="center" wrapText="1"/>
    </xf>
    <xf numFmtId="165" fontId="1" fillId="8" borderId="20" xfId="0" applyNumberFormat="1" applyFont="1" applyFill="1" applyBorder="1" applyAlignment="1">
      <alignment horizontal="center" vertical="center"/>
    </xf>
    <xf numFmtId="165" fontId="6" fillId="8" borderId="20" xfId="0" applyNumberFormat="1" applyFont="1" applyFill="1" applyBorder="1" applyAlignment="1">
      <alignment horizontal="center" vertical="center"/>
    </xf>
    <xf numFmtId="0" fontId="7" fillId="4" borderId="17"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0" borderId="0" xfId="0" applyFont="1" applyBorder="1" applyAlignment="1">
      <alignment horizontal="left" vertical="top" wrapText="1"/>
    </xf>
    <xf numFmtId="0" fontId="2" fillId="0" borderId="0" xfId="0" applyFont="1" applyBorder="1" applyAlignment="1">
      <alignment horizontal="left" vertical="center" wrapText="1"/>
    </xf>
    <xf numFmtId="0" fontId="7" fillId="4" borderId="23" xfId="0" applyFont="1" applyFill="1" applyBorder="1" applyAlignment="1">
      <alignment horizontal="center" vertical="center" wrapText="1"/>
    </xf>
    <xf numFmtId="0" fontId="7" fillId="8" borderId="6" xfId="0" applyFont="1" applyFill="1" applyBorder="1" applyAlignment="1">
      <alignment horizontal="center" vertical="center" wrapText="1"/>
    </xf>
    <xf numFmtId="165" fontId="1" fillId="8" borderId="24" xfId="0" applyNumberFormat="1" applyFont="1" applyFill="1" applyBorder="1" applyAlignment="1">
      <alignment horizontal="center"/>
    </xf>
    <xf numFmtId="0" fontId="1" fillId="0" borderId="0" xfId="0" applyFont="1"/>
    <xf numFmtId="4" fontId="4" fillId="3" borderId="3" xfId="0" applyNumberFormat="1" applyFont="1" applyFill="1" applyBorder="1" applyAlignment="1">
      <alignment horizontal="center"/>
    </xf>
    <xf numFmtId="4" fontId="4" fillId="3" borderId="25" xfId="0" applyNumberFormat="1" applyFont="1" applyFill="1" applyBorder="1" applyAlignment="1">
      <alignment horizontal="center"/>
    </xf>
    <xf numFmtId="0" fontId="1" fillId="0" borderId="0" xfId="0" applyFont="1" applyAlignment="1">
      <alignment horizontal="center"/>
    </xf>
    <xf numFmtId="0" fontId="10" fillId="7" borderId="15" xfId="0" applyFont="1" applyFill="1" applyBorder="1" applyAlignment="1">
      <alignment horizontal="center" vertical="center" wrapText="1"/>
    </xf>
    <xf numFmtId="0" fontId="9" fillId="5" borderId="16" xfId="0" applyFont="1" applyFill="1" applyBorder="1" applyAlignment="1">
      <alignment horizontal="center" vertical="center" wrapText="1"/>
    </xf>
    <xf numFmtId="164" fontId="1" fillId="8" borderId="4" xfId="0" applyNumberFormat="1" applyFont="1" applyFill="1" applyBorder="1" applyAlignment="1">
      <alignment horizontal="center"/>
    </xf>
    <xf numFmtId="164" fontId="1" fillId="8" borderId="4" xfId="0" applyNumberFormat="1" applyFont="1" applyFill="1" applyBorder="1" applyAlignment="1">
      <alignment horizontal="center" vertical="center"/>
    </xf>
    <xf numFmtId="164" fontId="6" fillId="8" borderId="4" xfId="0" applyNumberFormat="1" applyFont="1" applyFill="1" applyBorder="1" applyAlignment="1">
      <alignment horizontal="center"/>
    </xf>
    <xf numFmtId="164" fontId="1" fillId="8" borderId="7" xfId="0" applyNumberFormat="1" applyFont="1" applyFill="1" applyBorder="1" applyAlignment="1">
      <alignment horizontal="center"/>
    </xf>
    <xf numFmtId="0" fontId="12" fillId="0" borderId="0" xfId="0" applyFont="1" applyAlignment="1">
      <alignment horizontal="left" vertical="center"/>
    </xf>
    <xf numFmtId="0" fontId="0" fillId="0" borderId="0" xfId="0" applyAlignment="1">
      <alignment horizontal="center" vertical="center"/>
    </xf>
    <xf numFmtId="0" fontId="0" fillId="0" borderId="0" xfId="0" applyFont="1" applyAlignment="1">
      <alignment horizontal="center" vertical="center"/>
    </xf>
    <xf numFmtId="0" fontId="0" fillId="0" borderId="0" xfId="0" applyAlignment="1">
      <alignment vertical="center"/>
    </xf>
    <xf numFmtId="0" fontId="0" fillId="0" borderId="0" xfId="0" applyBorder="1" applyAlignment="1">
      <alignment horizontal="center" vertical="center"/>
    </xf>
    <xf numFmtId="0" fontId="0" fillId="0" borderId="0" xfId="0" applyFont="1" applyBorder="1" applyAlignment="1">
      <alignment horizontal="center" vertical="center"/>
    </xf>
    <xf numFmtId="0" fontId="0" fillId="0" borderId="0" xfId="0" applyBorder="1" applyAlignment="1">
      <alignment vertical="center"/>
    </xf>
    <xf numFmtId="0" fontId="0" fillId="0" borderId="31" xfId="0" applyBorder="1" applyAlignment="1">
      <alignment vertical="center"/>
    </xf>
    <xf numFmtId="0" fontId="5" fillId="0" borderId="0" xfId="2" applyAlignment="1">
      <alignment horizontal="right"/>
    </xf>
    <xf numFmtId="0" fontId="5" fillId="0" borderId="0" xfId="2" applyAlignment="1">
      <alignment horizontal="center"/>
    </xf>
    <xf numFmtId="0" fontId="4" fillId="3" borderId="26" xfId="0" applyFont="1" applyFill="1" applyBorder="1" applyAlignment="1">
      <alignment horizontal="center"/>
    </xf>
    <xf numFmtId="0" fontId="4" fillId="3" borderId="27" xfId="0" applyFont="1" applyFill="1" applyBorder="1" applyAlignment="1">
      <alignment horizontal="center"/>
    </xf>
    <xf numFmtId="0" fontId="4" fillId="3" borderId="28" xfId="0" applyFont="1" applyFill="1" applyBorder="1" applyAlignment="1">
      <alignment horizontal="center"/>
    </xf>
    <xf numFmtId="0" fontId="0" fillId="0" borderId="0" xfId="0" applyBorder="1" applyAlignment="1">
      <alignment horizontal="center" vertical="center"/>
    </xf>
    <xf numFmtId="0" fontId="14" fillId="7" borderId="9" xfId="0" applyFont="1" applyFill="1" applyBorder="1" applyAlignment="1">
      <alignment horizontal="center" vertical="center"/>
    </xf>
    <xf numFmtId="0" fontId="14" fillId="7" borderId="29" xfId="0" applyFont="1" applyFill="1" applyBorder="1" applyAlignment="1">
      <alignment horizontal="center" vertical="center"/>
    </xf>
    <xf numFmtId="0" fontId="14" fillId="7" borderId="30" xfId="0" applyFont="1" applyFill="1" applyBorder="1" applyAlignment="1">
      <alignment horizontal="center" vertical="center"/>
    </xf>
    <xf numFmtId="0" fontId="6" fillId="6" borderId="17"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8" borderId="19" xfId="0" applyFont="1" applyFill="1" applyBorder="1" applyAlignment="1">
      <alignment horizontal="right" vertical="center" wrapText="1"/>
    </xf>
    <xf numFmtId="0" fontId="0" fillId="8" borderId="11" xfId="0" applyFill="1" applyBorder="1" applyAlignment="1">
      <alignment horizontal="right"/>
    </xf>
    <xf numFmtId="0" fontId="0" fillId="8" borderId="11" xfId="0" applyFill="1" applyBorder="1" applyAlignment="1">
      <alignment horizontal="right" vertical="center"/>
    </xf>
    <xf numFmtId="0" fontId="1" fillId="8" borderId="11" xfId="0" applyFont="1" applyFill="1" applyBorder="1" applyAlignment="1">
      <alignment horizontal="right"/>
    </xf>
    <xf numFmtId="0" fontId="6" fillId="6" borderId="2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1" fillId="8" borderId="12" xfId="0" applyFont="1" applyFill="1" applyBorder="1" applyAlignment="1">
      <alignment horizontal="right"/>
    </xf>
    <xf numFmtId="2" fontId="6" fillId="0" borderId="2" xfId="1" applyNumberFormat="1" applyFont="1" applyBorder="1" applyAlignment="1">
      <alignment horizontal="center" vertical="center"/>
    </xf>
  </cellXfs>
  <cellStyles count="3">
    <cellStyle name="Normální" xfId="0" builtinId="0"/>
    <cellStyle name="Normální 2" xfId="1" xr:uid="{00000000-0005-0000-0000-00002F000000}"/>
    <cellStyle name="Normální 3" xfId="2" xr:uid="{ED827DDB-2E0C-41DA-A97D-952869CF22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57150</xdr:colOff>
      <xdr:row>134</xdr:row>
      <xdr:rowOff>123826</xdr:rowOff>
    </xdr:from>
    <xdr:to>
      <xdr:col>10</xdr:col>
      <xdr:colOff>533400</xdr:colOff>
      <xdr:row>138</xdr:row>
      <xdr:rowOff>38100</xdr:rowOff>
    </xdr:to>
    <xdr:sp macro="" textlink="">
      <xdr:nvSpPr>
        <xdr:cNvPr id="3" name="TextovéPole 2">
          <a:extLst>
            <a:ext uri="{FF2B5EF4-FFF2-40B4-BE49-F238E27FC236}">
              <a16:creationId xmlns:a16="http://schemas.microsoft.com/office/drawing/2014/main" id="{D7AA2276-7746-48C7-A909-138F1D8C1DD2}"/>
            </a:ext>
          </a:extLst>
        </xdr:cNvPr>
        <xdr:cNvSpPr txBox="1"/>
      </xdr:nvSpPr>
      <xdr:spPr>
        <a:xfrm>
          <a:off x="57150" y="72447151"/>
          <a:ext cx="10058400" cy="6762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200" b="1"/>
            <a:t>Já (my) níže podepsaný (í) [DOPLNÍ DODAVATEL] čestně prohlašuji (prohlašujeme), že dodavatel [DOPLNÍ DODAVATEL] v případě jeho výběru zadavatelem v předmětné veřejné zakázce dodá zboží přesně dle požadovaných technických podmínek a nabízených technických parametrů v termínu [DOPLNÍ DODAVATEL] dnů od účinnosti Kupní smlouvy.</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5"/>
  <sheetViews>
    <sheetView showGridLines="0" tabSelected="1" workbookViewId="0">
      <selection activeCell="F6" sqref="F6"/>
    </sheetView>
  </sheetViews>
  <sheetFormatPr defaultRowHeight="15" x14ac:dyDescent="0.25"/>
  <cols>
    <col min="1" max="1" width="4.5703125" customWidth="1"/>
    <col min="2" max="2" width="22.28515625" customWidth="1"/>
    <col min="3" max="3" width="36.42578125" customWidth="1"/>
    <col min="4" max="4" width="9.28515625" bestFit="1" customWidth="1"/>
    <col min="5" max="5" width="5.28515625" bestFit="1" customWidth="1"/>
    <col min="6" max="6" width="15.28515625" customWidth="1"/>
    <col min="7" max="7" width="15" style="47" customWidth="1"/>
    <col min="8" max="8" width="15" customWidth="1"/>
    <col min="9" max="9" width="11.42578125" style="47" bestFit="1" customWidth="1"/>
    <col min="10" max="11" width="9.140625" style="47"/>
  </cols>
  <sheetData>
    <row r="1" spans="1:11" ht="21" x14ac:dyDescent="0.25">
      <c r="A1" s="81" t="s">
        <v>188</v>
      </c>
    </row>
    <row r="2" spans="1:11" ht="18.75" x14ac:dyDescent="0.25">
      <c r="A2" s="43" t="s">
        <v>199</v>
      </c>
    </row>
    <row r="3" spans="1:11" ht="15.75" thickBot="1" x14ac:dyDescent="0.3">
      <c r="A3" s="44" t="s">
        <v>189</v>
      </c>
    </row>
    <row r="4" spans="1:11" ht="64.5" thickBot="1" x14ac:dyDescent="0.3">
      <c r="A4" s="54" t="s">
        <v>3</v>
      </c>
      <c r="B4" s="55" t="s">
        <v>0</v>
      </c>
      <c r="C4" s="55" t="s">
        <v>1</v>
      </c>
      <c r="D4" s="55" t="s">
        <v>192</v>
      </c>
      <c r="E4" s="56" t="s">
        <v>191</v>
      </c>
      <c r="F4" s="57" t="s">
        <v>194</v>
      </c>
      <c r="G4" s="57" t="s">
        <v>195</v>
      </c>
      <c r="H4" s="57" t="s">
        <v>196</v>
      </c>
      <c r="I4" s="75" t="s">
        <v>193</v>
      </c>
      <c r="J4" s="76" t="s">
        <v>190</v>
      </c>
      <c r="K4" s="76" t="s">
        <v>197</v>
      </c>
    </row>
    <row r="5" spans="1:11" ht="16.5" customHeight="1" x14ac:dyDescent="0.25">
      <c r="A5" s="98" t="s">
        <v>10</v>
      </c>
      <c r="B5" s="99"/>
      <c r="C5" s="99"/>
      <c r="D5" s="99"/>
      <c r="E5" s="99"/>
      <c r="F5" s="99"/>
      <c r="G5" s="99"/>
      <c r="H5" s="99"/>
      <c r="I5" s="99"/>
      <c r="J5" s="99"/>
      <c r="K5" s="100"/>
    </row>
    <row r="6" spans="1:11" ht="38.25" x14ac:dyDescent="0.25">
      <c r="A6" s="58">
        <v>1</v>
      </c>
      <c r="B6" s="10" t="s">
        <v>6</v>
      </c>
      <c r="C6" s="11" t="s">
        <v>9</v>
      </c>
      <c r="D6" s="2" t="s">
        <v>4</v>
      </c>
      <c r="E6" s="12">
        <v>3</v>
      </c>
      <c r="F6" s="109">
        <v>274</v>
      </c>
      <c r="G6" s="3">
        <f>E6*F6</f>
        <v>822</v>
      </c>
      <c r="H6" s="45">
        <f>G6*1.21</f>
        <v>994.62</v>
      </c>
      <c r="I6" s="48"/>
      <c r="J6" s="59">
        <f t="shared" ref="J6" si="0">SUM(E6*I6)</f>
        <v>0</v>
      </c>
      <c r="K6" s="59">
        <f>SUM(J6*1.21)</f>
        <v>0</v>
      </c>
    </row>
    <row r="7" spans="1:11" x14ac:dyDescent="0.25">
      <c r="A7" s="101" t="s">
        <v>98</v>
      </c>
      <c r="B7" s="102"/>
      <c r="C7" s="102"/>
      <c r="D7" s="102"/>
      <c r="E7" s="102"/>
      <c r="F7" s="102"/>
      <c r="G7" s="77">
        <f>SUM(G6)</f>
        <v>822</v>
      </c>
      <c r="H7" s="53">
        <f>SUM(H6)</f>
        <v>994.62</v>
      </c>
      <c r="I7" s="53">
        <f t="shared" ref="I7:K7" si="1">SUM(I6)</f>
        <v>0</v>
      </c>
      <c r="J7" s="60">
        <f t="shared" si="1"/>
        <v>0</v>
      </c>
      <c r="K7" s="60">
        <f t="shared" si="1"/>
        <v>0</v>
      </c>
    </row>
    <row r="8" spans="1:11" ht="16.5" customHeight="1" x14ac:dyDescent="0.25">
      <c r="A8" s="105" t="s">
        <v>11</v>
      </c>
      <c r="B8" s="106"/>
      <c r="C8" s="106"/>
      <c r="D8" s="106"/>
      <c r="E8" s="106"/>
      <c r="F8" s="106"/>
      <c r="G8" s="106"/>
      <c r="H8" s="106"/>
      <c r="I8" s="106"/>
      <c r="J8" s="106"/>
      <c r="K8" s="107"/>
    </row>
    <row r="9" spans="1:11" ht="63.75" x14ac:dyDescent="0.25">
      <c r="A9" s="58">
        <v>2</v>
      </c>
      <c r="B9" s="28" t="s">
        <v>15</v>
      </c>
      <c r="C9" s="29" t="s">
        <v>16</v>
      </c>
      <c r="D9" s="30" t="s">
        <v>2</v>
      </c>
      <c r="E9" s="31">
        <v>2</v>
      </c>
      <c r="F9" s="32">
        <v>45</v>
      </c>
      <c r="G9" s="13">
        <f t="shared" ref="G9:G29" si="2">E9*F9</f>
        <v>90</v>
      </c>
      <c r="H9" s="45">
        <f>G9*1.21</f>
        <v>108.89999999999999</v>
      </c>
      <c r="I9" s="48"/>
      <c r="J9" s="59">
        <f t="shared" ref="J9:J32" si="3">SUM(E9*I9)</f>
        <v>0</v>
      </c>
      <c r="K9" s="59">
        <f t="shared" ref="K9:K32" si="4">SUM(J9*1.21)</f>
        <v>0</v>
      </c>
    </row>
    <row r="10" spans="1:11" ht="63.75" x14ac:dyDescent="0.25">
      <c r="A10" s="61">
        <v>3</v>
      </c>
      <c r="B10" s="18" t="s">
        <v>15</v>
      </c>
      <c r="C10" s="14" t="s">
        <v>17</v>
      </c>
      <c r="D10" s="17" t="s">
        <v>2</v>
      </c>
      <c r="E10" s="16">
        <v>2</v>
      </c>
      <c r="F10" s="15">
        <v>45</v>
      </c>
      <c r="G10" s="4">
        <f t="shared" si="2"/>
        <v>90</v>
      </c>
      <c r="H10" s="45">
        <f>G10*1.21</f>
        <v>108.89999999999999</v>
      </c>
      <c r="I10" s="48"/>
      <c r="J10" s="59">
        <f t="shared" si="3"/>
        <v>0</v>
      </c>
      <c r="K10" s="59">
        <f t="shared" si="4"/>
        <v>0</v>
      </c>
    </row>
    <row r="11" spans="1:11" ht="38.25" x14ac:dyDescent="0.25">
      <c r="A11" s="58">
        <v>4</v>
      </c>
      <c r="B11" s="18" t="s">
        <v>18</v>
      </c>
      <c r="C11" s="14" t="s">
        <v>20</v>
      </c>
      <c r="D11" s="17" t="s">
        <v>4</v>
      </c>
      <c r="E11" s="16">
        <v>2</v>
      </c>
      <c r="F11" s="15">
        <v>103</v>
      </c>
      <c r="G11" s="4">
        <f t="shared" si="2"/>
        <v>206</v>
      </c>
      <c r="H11" s="45">
        <f t="shared" ref="H11:H32" si="5">G11*1.21</f>
        <v>249.26</v>
      </c>
      <c r="I11" s="48"/>
      <c r="J11" s="59">
        <f t="shared" si="3"/>
        <v>0</v>
      </c>
      <c r="K11" s="59">
        <f t="shared" si="4"/>
        <v>0</v>
      </c>
    </row>
    <row r="12" spans="1:11" ht="38.25" x14ac:dyDescent="0.25">
      <c r="A12" s="61">
        <v>5</v>
      </c>
      <c r="B12" s="18" t="s">
        <v>18</v>
      </c>
      <c r="C12" s="14" t="s">
        <v>21</v>
      </c>
      <c r="D12" s="17" t="s">
        <v>4</v>
      </c>
      <c r="E12" s="16">
        <v>2</v>
      </c>
      <c r="F12" s="15">
        <v>103</v>
      </c>
      <c r="G12" s="4">
        <f t="shared" si="2"/>
        <v>206</v>
      </c>
      <c r="H12" s="45">
        <f t="shared" si="5"/>
        <v>249.26</v>
      </c>
      <c r="I12" s="48"/>
      <c r="J12" s="59">
        <f t="shared" si="3"/>
        <v>0</v>
      </c>
      <c r="K12" s="59">
        <f t="shared" si="4"/>
        <v>0</v>
      </c>
    </row>
    <row r="13" spans="1:11" ht="25.5" x14ac:dyDescent="0.25">
      <c r="A13" s="58">
        <v>6</v>
      </c>
      <c r="B13" s="19" t="s">
        <v>19</v>
      </c>
      <c r="C13" s="14" t="s">
        <v>22</v>
      </c>
      <c r="D13" s="17" t="s">
        <v>4</v>
      </c>
      <c r="E13" s="16">
        <v>2</v>
      </c>
      <c r="F13" s="15">
        <v>45</v>
      </c>
      <c r="G13" s="4">
        <f t="shared" si="2"/>
        <v>90</v>
      </c>
      <c r="H13" s="45">
        <f t="shared" si="5"/>
        <v>108.89999999999999</v>
      </c>
      <c r="I13" s="48"/>
      <c r="J13" s="59">
        <f t="shared" si="3"/>
        <v>0</v>
      </c>
      <c r="K13" s="59">
        <f t="shared" si="4"/>
        <v>0</v>
      </c>
    </row>
    <row r="14" spans="1:11" ht="63.75" x14ac:dyDescent="0.25">
      <c r="A14" s="61">
        <v>7</v>
      </c>
      <c r="B14" s="18" t="s">
        <v>23</v>
      </c>
      <c r="C14" s="14" t="s">
        <v>28</v>
      </c>
      <c r="D14" s="17" t="s">
        <v>4</v>
      </c>
      <c r="E14" s="16">
        <v>4</v>
      </c>
      <c r="F14" s="15">
        <v>450</v>
      </c>
      <c r="G14" s="4">
        <f t="shared" si="2"/>
        <v>1800</v>
      </c>
      <c r="H14" s="45">
        <f t="shared" si="5"/>
        <v>2178</v>
      </c>
      <c r="I14" s="48"/>
      <c r="J14" s="59">
        <f t="shared" si="3"/>
        <v>0</v>
      </c>
      <c r="K14" s="59">
        <f t="shared" si="4"/>
        <v>0</v>
      </c>
    </row>
    <row r="15" spans="1:11" ht="51" x14ac:dyDescent="0.25">
      <c r="A15" s="58">
        <v>8</v>
      </c>
      <c r="B15" s="18" t="s">
        <v>6</v>
      </c>
      <c r="C15" s="14" t="s">
        <v>29</v>
      </c>
      <c r="D15" s="17" t="s">
        <v>4</v>
      </c>
      <c r="E15" s="16">
        <v>2</v>
      </c>
      <c r="F15" s="15">
        <v>450</v>
      </c>
      <c r="G15" s="4">
        <f t="shared" si="2"/>
        <v>900</v>
      </c>
      <c r="H15" s="45">
        <f t="shared" si="5"/>
        <v>1089</v>
      </c>
      <c r="I15" s="48"/>
      <c r="J15" s="59">
        <f t="shared" si="3"/>
        <v>0</v>
      </c>
      <c r="K15" s="59">
        <f t="shared" si="4"/>
        <v>0</v>
      </c>
    </row>
    <row r="16" spans="1:11" x14ac:dyDescent="0.25">
      <c r="A16" s="61">
        <v>9</v>
      </c>
      <c r="B16" s="18" t="s">
        <v>12</v>
      </c>
      <c r="C16" s="14" t="s">
        <v>24</v>
      </c>
      <c r="D16" s="17" t="s">
        <v>4</v>
      </c>
      <c r="E16" s="16">
        <v>2</v>
      </c>
      <c r="F16" s="15">
        <v>20</v>
      </c>
      <c r="G16" s="4">
        <f t="shared" si="2"/>
        <v>40</v>
      </c>
      <c r="H16" s="45">
        <f t="shared" si="5"/>
        <v>48.4</v>
      </c>
      <c r="I16" s="48"/>
      <c r="J16" s="59">
        <f t="shared" si="3"/>
        <v>0</v>
      </c>
      <c r="K16" s="59">
        <f t="shared" si="4"/>
        <v>0</v>
      </c>
    </row>
    <row r="17" spans="1:11" x14ac:dyDescent="0.25">
      <c r="A17" s="58">
        <v>10</v>
      </c>
      <c r="B17" s="18" t="s">
        <v>13</v>
      </c>
      <c r="C17" s="14" t="s">
        <v>25</v>
      </c>
      <c r="D17" s="17" t="s">
        <v>4</v>
      </c>
      <c r="E17" s="16">
        <v>6</v>
      </c>
      <c r="F17" s="15">
        <v>20</v>
      </c>
      <c r="G17" s="4">
        <f t="shared" si="2"/>
        <v>120</v>
      </c>
      <c r="H17" s="45">
        <f t="shared" si="5"/>
        <v>145.19999999999999</v>
      </c>
      <c r="I17" s="48"/>
      <c r="J17" s="59">
        <f t="shared" si="3"/>
        <v>0</v>
      </c>
      <c r="K17" s="59">
        <f t="shared" si="4"/>
        <v>0</v>
      </c>
    </row>
    <row r="18" spans="1:11" ht="38.25" x14ac:dyDescent="0.25">
      <c r="A18" s="61">
        <v>11</v>
      </c>
      <c r="B18" s="18" t="s">
        <v>26</v>
      </c>
      <c r="C18" s="14" t="s">
        <v>30</v>
      </c>
      <c r="D18" s="17" t="s">
        <v>4</v>
      </c>
      <c r="E18" s="17">
        <v>2</v>
      </c>
      <c r="F18" s="15">
        <v>15</v>
      </c>
      <c r="G18" s="4">
        <f t="shared" si="2"/>
        <v>30</v>
      </c>
      <c r="H18" s="45">
        <f t="shared" si="5"/>
        <v>36.299999999999997</v>
      </c>
      <c r="I18" s="48"/>
      <c r="J18" s="59">
        <f t="shared" si="3"/>
        <v>0</v>
      </c>
      <c r="K18" s="59">
        <f t="shared" si="4"/>
        <v>0</v>
      </c>
    </row>
    <row r="19" spans="1:11" ht="38.25" x14ac:dyDescent="0.25">
      <c r="A19" s="58">
        <v>12</v>
      </c>
      <c r="B19" s="18" t="s">
        <v>26</v>
      </c>
      <c r="C19" s="14" t="s">
        <v>31</v>
      </c>
      <c r="D19" s="17" t="s">
        <v>4</v>
      </c>
      <c r="E19" s="17">
        <v>5</v>
      </c>
      <c r="F19" s="15">
        <v>15</v>
      </c>
      <c r="G19" s="4">
        <f t="shared" si="2"/>
        <v>75</v>
      </c>
      <c r="H19" s="45">
        <f t="shared" si="5"/>
        <v>90.75</v>
      </c>
      <c r="I19" s="48"/>
      <c r="J19" s="59">
        <f t="shared" si="3"/>
        <v>0</v>
      </c>
      <c r="K19" s="59">
        <f t="shared" si="4"/>
        <v>0</v>
      </c>
    </row>
    <row r="20" spans="1:11" ht="38.25" x14ac:dyDescent="0.25">
      <c r="A20" s="61">
        <v>13</v>
      </c>
      <c r="B20" s="18" t="s">
        <v>26</v>
      </c>
      <c r="C20" s="14" t="s">
        <v>32</v>
      </c>
      <c r="D20" s="17" t="s">
        <v>4</v>
      </c>
      <c r="E20" s="17">
        <v>2</v>
      </c>
      <c r="F20" s="15">
        <v>60</v>
      </c>
      <c r="G20" s="4">
        <f t="shared" si="2"/>
        <v>120</v>
      </c>
      <c r="H20" s="45">
        <f t="shared" si="5"/>
        <v>145.19999999999999</v>
      </c>
      <c r="I20" s="48"/>
      <c r="J20" s="59">
        <f t="shared" si="3"/>
        <v>0</v>
      </c>
      <c r="K20" s="59">
        <f t="shared" si="4"/>
        <v>0</v>
      </c>
    </row>
    <row r="21" spans="1:11" ht="38.25" x14ac:dyDescent="0.25">
      <c r="A21" s="58">
        <v>14</v>
      </c>
      <c r="B21" s="18" t="s">
        <v>27</v>
      </c>
      <c r="C21" s="14" t="s">
        <v>33</v>
      </c>
      <c r="D21" s="17" t="s">
        <v>2</v>
      </c>
      <c r="E21" s="16">
        <v>3</v>
      </c>
      <c r="F21" s="15">
        <v>10</v>
      </c>
      <c r="G21" s="4">
        <f t="shared" si="2"/>
        <v>30</v>
      </c>
      <c r="H21" s="45">
        <f t="shared" si="5"/>
        <v>36.299999999999997</v>
      </c>
      <c r="I21" s="48"/>
      <c r="J21" s="59">
        <f t="shared" si="3"/>
        <v>0</v>
      </c>
      <c r="K21" s="59">
        <f t="shared" si="4"/>
        <v>0</v>
      </c>
    </row>
    <row r="22" spans="1:11" ht="140.25" x14ac:dyDescent="0.25">
      <c r="A22" s="61">
        <v>15</v>
      </c>
      <c r="B22" s="18" t="s">
        <v>8</v>
      </c>
      <c r="C22" s="14" t="s">
        <v>37</v>
      </c>
      <c r="D22" s="17" t="s">
        <v>34</v>
      </c>
      <c r="E22" s="16">
        <v>2</v>
      </c>
      <c r="F22" s="15">
        <v>50</v>
      </c>
      <c r="G22" s="4">
        <f t="shared" si="2"/>
        <v>100</v>
      </c>
      <c r="H22" s="45">
        <f t="shared" si="5"/>
        <v>121</v>
      </c>
      <c r="I22" s="48"/>
      <c r="J22" s="59">
        <f t="shared" si="3"/>
        <v>0</v>
      </c>
      <c r="K22" s="59">
        <f t="shared" si="4"/>
        <v>0</v>
      </c>
    </row>
    <row r="23" spans="1:11" ht="114.75" x14ac:dyDescent="0.25">
      <c r="A23" s="58">
        <v>16</v>
      </c>
      <c r="B23" s="18" t="s">
        <v>8</v>
      </c>
      <c r="C23" s="14" t="s">
        <v>38</v>
      </c>
      <c r="D23" s="17" t="s">
        <v>34</v>
      </c>
      <c r="E23" s="16">
        <v>1</v>
      </c>
      <c r="F23" s="15">
        <v>90</v>
      </c>
      <c r="G23" s="4">
        <f t="shared" si="2"/>
        <v>90</v>
      </c>
      <c r="H23" s="45">
        <f t="shared" si="5"/>
        <v>108.89999999999999</v>
      </c>
      <c r="I23" s="48"/>
      <c r="J23" s="59">
        <f t="shared" si="3"/>
        <v>0</v>
      </c>
      <c r="K23" s="59">
        <f t="shared" si="4"/>
        <v>0</v>
      </c>
    </row>
    <row r="24" spans="1:11" ht="38.25" x14ac:dyDescent="0.25">
      <c r="A24" s="61">
        <v>17</v>
      </c>
      <c r="B24" s="18" t="s">
        <v>5</v>
      </c>
      <c r="C24" s="14" t="s">
        <v>39</v>
      </c>
      <c r="D24" s="17" t="s">
        <v>2</v>
      </c>
      <c r="E24" s="16">
        <v>2</v>
      </c>
      <c r="F24" s="15">
        <v>10</v>
      </c>
      <c r="G24" s="4">
        <f t="shared" si="2"/>
        <v>20</v>
      </c>
      <c r="H24" s="45">
        <f t="shared" si="5"/>
        <v>24.2</v>
      </c>
      <c r="I24" s="48"/>
      <c r="J24" s="59">
        <f t="shared" si="3"/>
        <v>0</v>
      </c>
      <c r="K24" s="59">
        <f t="shared" si="4"/>
        <v>0</v>
      </c>
    </row>
    <row r="25" spans="1:11" ht="38.25" x14ac:dyDescent="0.25">
      <c r="A25" s="58">
        <v>18</v>
      </c>
      <c r="B25" s="18" t="s">
        <v>35</v>
      </c>
      <c r="C25" s="14" t="s">
        <v>40</v>
      </c>
      <c r="D25" s="17" t="s">
        <v>4</v>
      </c>
      <c r="E25" s="16">
        <v>1</v>
      </c>
      <c r="F25" s="15">
        <v>50</v>
      </c>
      <c r="G25" s="4">
        <f t="shared" si="2"/>
        <v>50</v>
      </c>
      <c r="H25" s="45">
        <f t="shared" si="5"/>
        <v>60.5</v>
      </c>
      <c r="I25" s="48"/>
      <c r="J25" s="59">
        <f t="shared" si="3"/>
        <v>0</v>
      </c>
      <c r="K25" s="59">
        <f t="shared" si="4"/>
        <v>0</v>
      </c>
    </row>
    <row r="26" spans="1:11" ht="89.25" x14ac:dyDescent="0.25">
      <c r="A26" s="61">
        <v>19</v>
      </c>
      <c r="B26" s="18" t="s">
        <v>36</v>
      </c>
      <c r="C26" s="14" t="s">
        <v>41</v>
      </c>
      <c r="D26" s="17" t="s">
        <v>34</v>
      </c>
      <c r="E26" s="16">
        <v>2</v>
      </c>
      <c r="F26" s="15">
        <v>50</v>
      </c>
      <c r="G26" s="4">
        <f t="shared" si="2"/>
        <v>100</v>
      </c>
      <c r="H26" s="45">
        <f t="shared" si="5"/>
        <v>121</v>
      </c>
      <c r="I26" s="48"/>
      <c r="J26" s="59">
        <f t="shared" si="3"/>
        <v>0</v>
      </c>
      <c r="K26" s="59">
        <f t="shared" si="4"/>
        <v>0</v>
      </c>
    </row>
    <row r="27" spans="1:11" ht="38.25" x14ac:dyDescent="0.25">
      <c r="A27" s="58">
        <v>20</v>
      </c>
      <c r="B27" s="23" t="s">
        <v>55</v>
      </c>
      <c r="C27" s="22" t="s">
        <v>49</v>
      </c>
      <c r="D27" s="17" t="s">
        <v>4</v>
      </c>
      <c r="E27" s="16">
        <v>2</v>
      </c>
      <c r="F27" s="15">
        <v>250</v>
      </c>
      <c r="G27" s="4">
        <f t="shared" si="2"/>
        <v>500</v>
      </c>
      <c r="H27" s="45">
        <f t="shared" si="5"/>
        <v>605</v>
      </c>
      <c r="I27" s="48"/>
      <c r="J27" s="59">
        <f t="shared" si="3"/>
        <v>0</v>
      </c>
      <c r="K27" s="59">
        <f t="shared" si="4"/>
        <v>0</v>
      </c>
    </row>
    <row r="28" spans="1:11" ht="38.25" x14ac:dyDescent="0.25">
      <c r="A28" s="61">
        <v>21</v>
      </c>
      <c r="B28" s="18" t="s">
        <v>47</v>
      </c>
      <c r="C28" s="14" t="s">
        <v>42</v>
      </c>
      <c r="D28" s="17" t="s">
        <v>2</v>
      </c>
      <c r="E28" s="16">
        <v>5</v>
      </c>
      <c r="F28" s="15">
        <v>7</v>
      </c>
      <c r="G28" s="4">
        <f t="shared" si="2"/>
        <v>35</v>
      </c>
      <c r="H28" s="45">
        <f t="shared" si="5"/>
        <v>42.35</v>
      </c>
      <c r="I28" s="48"/>
      <c r="J28" s="59">
        <f t="shared" si="3"/>
        <v>0</v>
      </c>
      <c r="K28" s="59">
        <f t="shared" si="4"/>
        <v>0</v>
      </c>
    </row>
    <row r="29" spans="1:11" ht="38.25" x14ac:dyDescent="0.25">
      <c r="A29" s="58">
        <v>22</v>
      </c>
      <c r="B29" s="18" t="s">
        <v>47</v>
      </c>
      <c r="C29" s="14" t="s">
        <v>43</v>
      </c>
      <c r="D29" s="17" t="s">
        <v>2</v>
      </c>
      <c r="E29" s="16">
        <v>5</v>
      </c>
      <c r="F29" s="15">
        <v>10</v>
      </c>
      <c r="G29" s="4">
        <f t="shared" si="2"/>
        <v>50</v>
      </c>
      <c r="H29" s="45">
        <f t="shared" si="5"/>
        <v>60.5</v>
      </c>
      <c r="I29" s="48"/>
      <c r="J29" s="59">
        <f t="shared" si="3"/>
        <v>0</v>
      </c>
      <c r="K29" s="59">
        <f t="shared" si="4"/>
        <v>0</v>
      </c>
    </row>
    <row r="30" spans="1:11" ht="38.25" x14ac:dyDescent="0.25">
      <c r="A30" s="61">
        <v>23</v>
      </c>
      <c r="B30" s="18" t="s">
        <v>47</v>
      </c>
      <c r="C30" s="14" t="s">
        <v>44</v>
      </c>
      <c r="D30" s="17" t="s">
        <v>2</v>
      </c>
      <c r="E30" s="16">
        <v>5</v>
      </c>
      <c r="F30" s="15">
        <v>10</v>
      </c>
      <c r="G30" s="4">
        <f t="shared" ref="G30:G36" si="6">E30*F30</f>
        <v>50</v>
      </c>
      <c r="H30" s="45">
        <f t="shared" si="5"/>
        <v>60.5</v>
      </c>
      <c r="I30" s="48"/>
      <c r="J30" s="59">
        <f t="shared" si="3"/>
        <v>0</v>
      </c>
      <c r="K30" s="59">
        <f t="shared" si="4"/>
        <v>0</v>
      </c>
    </row>
    <row r="31" spans="1:11" ht="38.25" x14ac:dyDescent="0.25">
      <c r="A31" s="58">
        <v>24</v>
      </c>
      <c r="B31" s="18" t="s">
        <v>48</v>
      </c>
      <c r="C31" s="14" t="s">
        <v>45</v>
      </c>
      <c r="D31" s="17" t="s">
        <v>2</v>
      </c>
      <c r="E31" s="16">
        <v>5</v>
      </c>
      <c r="F31" s="15">
        <v>10</v>
      </c>
      <c r="G31" s="4">
        <f t="shared" si="6"/>
        <v>50</v>
      </c>
      <c r="H31" s="45">
        <f t="shared" si="5"/>
        <v>60.5</v>
      </c>
      <c r="I31" s="48"/>
      <c r="J31" s="59">
        <f t="shared" si="3"/>
        <v>0</v>
      </c>
      <c r="K31" s="59">
        <f t="shared" si="4"/>
        <v>0</v>
      </c>
    </row>
    <row r="32" spans="1:11" x14ac:dyDescent="0.25">
      <c r="A32" s="61">
        <v>25</v>
      </c>
      <c r="B32" s="18" t="s">
        <v>14</v>
      </c>
      <c r="C32" s="14" t="s">
        <v>46</v>
      </c>
      <c r="D32" s="17" t="s">
        <v>2</v>
      </c>
      <c r="E32" s="16">
        <v>2</v>
      </c>
      <c r="F32" s="15">
        <v>10</v>
      </c>
      <c r="G32" s="4">
        <f t="shared" si="6"/>
        <v>20</v>
      </c>
      <c r="H32" s="45">
        <f t="shared" si="5"/>
        <v>24.2</v>
      </c>
      <c r="I32" s="48"/>
      <c r="J32" s="59">
        <f t="shared" si="3"/>
        <v>0</v>
      </c>
      <c r="K32" s="59">
        <f t="shared" si="4"/>
        <v>0</v>
      </c>
    </row>
    <row r="33" spans="1:11" x14ac:dyDescent="0.25">
      <c r="A33" s="101" t="s">
        <v>98</v>
      </c>
      <c r="B33" s="102"/>
      <c r="C33" s="102"/>
      <c r="D33" s="102"/>
      <c r="E33" s="102"/>
      <c r="F33" s="102"/>
      <c r="G33" s="77">
        <f>SUM(G9:G32)</f>
        <v>4862</v>
      </c>
      <c r="H33" s="53">
        <f>SUM(H9:H32)</f>
        <v>5883.0199999999995</v>
      </c>
      <c r="I33" s="53">
        <f>SUM(I9:I32)</f>
        <v>0</v>
      </c>
      <c r="J33" s="60">
        <f>SUM(J9:J32)</f>
        <v>0</v>
      </c>
      <c r="K33" s="60">
        <f>SUM(K9:K32)</f>
        <v>0</v>
      </c>
    </row>
    <row r="34" spans="1:11" ht="16.5" customHeight="1" x14ac:dyDescent="0.25">
      <c r="A34" s="105" t="s">
        <v>50</v>
      </c>
      <c r="B34" s="106"/>
      <c r="C34" s="106"/>
      <c r="D34" s="106"/>
      <c r="E34" s="106"/>
      <c r="F34" s="106"/>
      <c r="G34" s="106"/>
      <c r="H34" s="106"/>
      <c r="I34" s="106"/>
      <c r="J34" s="106"/>
      <c r="K34" s="107"/>
    </row>
    <row r="35" spans="1:11" ht="63.75" x14ac:dyDescent="0.25">
      <c r="A35" s="58">
        <v>26</v>
      </c>
      <c r="B35" s="10" t="s">
        <v>7</v>
      </c>
      <c r="C35" s="20" t="s">
        <v>52</v>
      </c>
      <c r="D35" s="21" t="s">
        <v>2</v>
      </c>
      <c r="E35" s="12">
        <v>1</v>
      </c>
      <c r="F35" s="13">
        <v>703</v>
      </c>
      <c r="G35" s="13">
        <f t="shared" si="6"/>
        <v>703</v>
      </c>
      <c r="H35" s="45">
        <f>G35*1.21</f>
        <v>850.63</v>
      </c>
      <c r="I35" s="48"/>
      <c r="J35" s="59">
        <f t="shared" ref="J35:J36" si="7">SUM(E35*I35)</f>
        <v>0</v>
      </c>
      <c r="K35" s="59">
        <f>SUM(J35*1.21)</f>
        <v>0</v>
      </c>
    </row>
    <row r="36" spans="1:11" ht="39" x14ac:dyDescent="0.25">
      <c r="A36" s="61">
        <v>27</v>
      </c>
      <c r="B36" s="6" t="s">
        <v>51</v>
      </c>
      <c r="C36" s="24" t="s">
        <v>53</v>
      </c>
      <c r="D36" s="8" t="s">
        <v>4</v>
      </c>
      <c r="E36" s="9">
        <v>2</v>
      </c>
      <c r="F36" s="4">
        <v>19</v>
      </c>
      <c r="G36" s="4">
        <f t="shared" si="6"/>
        <v>38</v>
      </c>
      <c r="H36" s="45">
        <f>G36*1.21</f>
        <v>45.98</v>
      </c>
      <c r="I36" s="48"/>
      <c r="J36" s="59">
        <f t="shared" si="7"/>
        <v>0</v>
      </c>
      <c r="K36" s="59">
        <f>SUM(J36*1.21)</f>
        <v>0</v>
      </c>
    </row>
    <row r="37" spans="1:11" x14ac:dyDescent="0.25">
      <c r="A37" s="101" t="s">
        <v>98</v>
      </c>
      <c r="B37" s="103"/>
      <c r="C37" s="103"/>
      <c r="D37" s="103"/>
      <c r="E37" s="103"/>
      <c r="F37" s="103"/>
      <c r="G37" s="78">
        <f>SUM(G35:G36)</f>
        <v>741</v>
      </c>
      <c r="H37" s="52">
        <f>SUM(H35:H36)</f>
        <v>896.61</v>
      </c>
      <c r="I37" s="52">
        <f t="shared" ref="I37:K37" si="8">SUM(I35:I36)</f>
        <v>0</v>
      </c>
      <c r="J37" s="62">
        <f t="shared" si="8"/>
        <v>0</v>
      </c>
      <c r="K37" s="62">
        <f t="shared" si="8"/>
        <v>0</v>
      </c>
    </row>
    <row r="38" spans="1:11" ht="16.5" customHeight="1" x14ac:dyDescent="0.25">
      <c r="A38" s="105" t="s">
        <v>54</v>
      </c>
      <c r="B38" s="106"/>
      <c r="C38" s="106"/>
      <c r="D38" s="106"/>
      <c r="E38" s="106"/>
      <c r="F38" s="106"/>
      <c r="G38" s="106"/>
      <c r="H38" s="106"/>
      <c r="I38" s="106"/>
      <c r="J38" s="106"/>
      <c r="K38" s="107"/>
    </row>
    <row r="39" spans="1:11" ht="25.5" x14ac:dyDescent="0.25">
      <c r="A39" s="58">
        <v>28</v>
      </c>
      <c r="B39" s="10" t="s">
        <v>8</v>
      </c>
      <c r="C39" s="20" t="s">
        <v>56</v>
      </c>
      <c r="D39" s="2" t="s">
        <v>2</v>
      </c>
      <c r="E39" s="12">
        <v>20</v>
      </c>
      <c r="F39" s="13">
        <v>5.12</v>
      </c>
      <c r="G39" s="13">
        <v>103</v>
      </c>
      <c r="H39" s="45">
        <f t="shared" ref="H39:H68" si="9">G39*1.21</f>
        <v>124.63</v>
      </c>
      <c r="I39" s="48"/>
      <c r="J39" s="59">
        <f t="shared" ref="J39:J68" si="10">SUM(E39*I39)</f>
        <v>0</v>
      </c>
      <c r="K39" s="59">
        <f t="shared" ref="K39:K68" si="11">SUM(J39*1.21)</f>
        <v>0</v>
      </c>
    </row>
    <row r="40" spans="1:11" ht="25.5" x14ac:dyDescent="0.25">
      <c r="A40" s="61">
        <v>29</v>
      </c>
      <c r="B40" s="5" t="s">
        <v>8</v>
      </c>
      <c r="C40" s="25" t="s">
        <v>57</v>
      </c>
      <c r="D40" s="1" t="s">
        <v>2</v>
      </c>
      <c r="E40" s="7">
        <v>20</v>
      </c>
      <c r="F40" s="4">
        <v>5.12</v>
      </c>
      <c r="G40" s="4">
        <v>103</v>
      </c>
      <c r="H40" s="45">
        <f t="shared" si="9"/>
        <v>124.63</v>
      </c>
      <c r="I40" s="48"/>
      <c r="J40" s="59">
        <f t="shared" si="10"/>
        <v>0</v>
      </c>
      <c r="K40" s="59">
        <f t="shared" si="11"/>
        <v>0</v>
      </c>
    </row>
    <row r="41" spans="1:11" ht="25.5" x14ac:dyDescent="0.25">
      <c r="A41" s="58">
        <v>30</v>
      </c>
      <c r="B41" s="5" t="s">
        <v>8</v>
      </c>
      <c r="C41" s="25" t="s">
        <v>58</v>
      </c>
      <c r="D41" s="1" t="s">
        <v>2</v>
      </c>
      <c r="E41" s="7">
        <v>5</v>
      </c>
      <c r="F41" s="4">
        <v>5.12</v>
      </c>
      <c r="G41" s="4">
        <v>26</v>
      </c>
      <c r="H41" s="45">
        <f t="shared" si="9"/>
        <v>31.46</v>
      </c>
      <c r="I41" s="48"/>
      <c r="J41" s="59">
        <f t="shared" si="10"/>
        <v>0</v>
      </c>
      <c r="K41" s="59">
        <f t="shared" si="11"/>
        <v>0</v>
      </c>
    </row>
    <row r="42" spans="1:11" ht="25.5" x14ac:dyDescent="0.25">
      <c r="A42" s="61">
        <v>31</v>
      </c>
      <c r="B42" s="10" t="s">
        <v>8</v>
      </c>
      <c r="C42" s="20" t="s">
        <v>59</v>
      </c>
      <c r="D42" s="1" t="s">
        <v>2</v>
      </c>
      <c r="E42" s="7">
        <v>10</v>
      </c>
      <c r="F42" s="4">
        <v>9.5</v>
      </c>
      <c r="G42" s="4">
        <f t="shared" ref="G42" si="12">E42*F42</f>
        <v>95</v>
      </c>
      <c r="H42" s="45">
        <f t="shared" si="9"/>
        <v>114.95</v>
      </c>
      <c r="I42" s="48"/>
      <c r="J42" s="59">
        <f t="shared" si="10"/>
        <v>0</v>
      </c>
      <c r="K42" s="59">
        <f t="shared" si="11"/>
        <v>0</v>
      </c>
    </row>
    <row r="43" spans="1:11" ht="51.75" x14ac:dyDescent="0.25">
      <c r="A43" s="58">
        <v>32</v>
      </c>
      <c r="B43" s="6" t="s">
        <v>60</v>
      </c>
      <c r="C43" s="24" t="s">
        <v>61</v>
      </c>
      <c r="D43" s="8" t="s">
        <v>2</v>
      </c>
      <c r="E43" s="9">
        <v>3</v>
      </c>
      <c r="F43" s="4">
        <v>43.8</v>
      </c>
      <c r="G43" s="4">
        <v>131</v>
      </c>
      <c r="H43" s="45">
        <f t="shared" si="9"/>
        <v>158.51</v>
      </c>
      <c r="I43" s="48"/>
      <c r="J43" s="59">
        <f t="shared" si="10"/>
        <v>0</v>
      </c>
      <c r="K43" s="59">
        <f t="shared" si="11"/>
        <v>0</v>
      </c>
    </row>
    <row r="44" spans="1:11" ht="63.75" x14ac:dyDescent="0.25">
      <c r="A44" s="61">
        <v>33</v>
      </c>
      <c r="B44" s="6" t="s">
        <v>60</v>
      </c>
      <c r="C44" s="26" t="s">
        <v>62</v>
      </c>
      <c r="D44" s="8" t="s">
        <v>2</v>
      </c>
      <c r="E44" s="9">
        <v>3</v>
      </c>
      <c r="F44" s="4">
        <v>63.64</v>
      </c>
      <c r="G44" s="4">
        <v>191</v>
      </c>
      <c r="H44" s="45">
        <f t="shared" si="9"/>
        <v>231.10999999999999</v>
      </c>
      <c r="I44" s="48"/>
      <c r="J44" s="59">
        <f t="shared" si="10"/>
        <v>0</v>
      </c>
      <c r="K44" s="59">
        <f t="shared" si="11"/>
        <v>0</v>
      </c>
    </row>
    <row r="45" spans="1:11" ht="51" x14ac:dyDescent="0.25">
      <c r="A45" s="58">
        <v>34</v>
      </c>
      <c r="B45" s="5" t="s">
        <v>63</v>
      </c>
      <c r="C45" s="25" t="s">
        <v>64</v>
      </c>
      <c r="D45" s="27" t="s">
        <v>2</v>
      </c>
      <c r="E45" s="7">
        <v>2</v>
      </c>
      <c r="F45" s="4">
        <v>12.56</v>
      </c>
      <c r="G45" s="4">
        <v>25</v>
      </c>
      <c r="H45" s="45">
        <f t="shared" si="9"/>
        <v>30.25</v>
      </c>
      <c r="I45" s="48"/>
      <c r="J45" s="59">
        <f t="shared" si="10"/>
        <v>0</v>
      </c>
      <c r="K45" s="59">
        <f t="shared" si="11"/>
        <v>0</v>
      </c>
    </row>
    <row r="46" spans="1:11" ht="51" x14ac:dyDescent="0.25">
      <c r="A46" s="61">
        <v>35</v>
      </c>
      <c r="B46" s="5" t="s">
        <v>63</v>
      </c>
      <c r="C46" s="25" t="s">
        <v>65</v>
      </c>
      <c r="D46" s="27" t="s">
        <v>2</v>
      </c>
      <c r="E46" s="7">
        <v>2</v>
      </c>
      <c r="F46" s="4">
        <v>17.77</v>
      </c>
      <c r="G46" s="4">
        <v>36</v>
      </c>
      <c r="H46" s="45">
        <f t="shared" si="9"/>
        <v>43.56</v>
      </c>
      <c r="I46" s="48"/>
      <c r="J46" s="59">
        <f t="shared" si="10"/>
        <v>0</v>
      </c>
      <c r="K46" s="59">
        <f t="shared" si="11"/>
        <v>0</v>
      </c>
    </row>
    <row r="47" spans="1:11" ht="51" x14ac:dyDescent="0.25">
      <c r="A47" s="58">
        <v>36</v>
      </c>
      <c r="B47" s="5" t="s">
        <v>63</v>
      </c>
      <c r="C47" s="25" t="s">
        <v>66</v>
      </c>
      <c r="D47" s="27" t="s">
        <v>4</v>
      </c>
      <c r="E47" s="7">
        <v>8</v>
      </c>
      <c r="F47" s="4">
        <v>26.45</v>
      </c>
      <c r="G47" s="4">
        <v>512</v>
      </c>
      <c r="H47" s="45">
        <f t="shared" si="9"/>
        <v>619.52</v>
      </c>
      <c r="I47" s="48"/>
      <c r="J47" s="59">
        <f t="shared" si="10"/>
        <v>0</v>
      </c>
      <c r="K47" s="59">
        <f t="shared" si="11"/>
        <v>0</v>
      </c>
    </row>
    <row r="48" spans="1:11" ht="25.5" x14ac:dyDescent="0.25">
      <c r="A48" s="61">
        <v>37</v>
      </c>
      <c r="B48" s="5" t="s">
        <v>67</v>
      </c>
      <c r="C48" s="25" t="s">
        <v>68</v>
      </c>
      <c r="D48" s="27" t="s">
        <v>4</v>
      </c>
      <c r="E48" s="7">
        <v>10</v>
      </c>
      <c r="F48" s="4">
        <v>5.37</v>
      </c>
      <c r="G48" s="4">
        <v>54</v>
      </c>
      <c r="H48" s="45">
        <f t="shared" si="9"/>
        <v>65.34</v>
      </c>
      <c r="I48" s="48"/>
      <c r="J48" s="59">
        <f t="shared" si="10"/>
        <v>0</v>
      </c>
      <c r="K48" s="59">
        <f t="shared" si="11"/>
        <v>0</v>
      </c>
    </row>
    <row r="49" spans="1:11" ht="25.5" x14ac:dyDescent="0.25">
      <c r="A49" s="58">
        <v>38</v>
      </c>
      <c r="B49" s="5" t="s">
        <v>51</v>
      </c>
      <c r="C49" s="25" t="s">
        <v>69</v>
      </c>
      <c r="D49" s="27" t="s">
        <v>4</v>
      </c>
      <c r="E49" s="7">
        <v>1</v>
      </c>
      <c r="F49" s="4">
        <v>61.16</v>
      </c>
      <c r="G49" s="4">
        <v>61</v>
      </c>
      <c r="H49" s="45">
        <f t="shared" si="9"/>
        <v>73.81</v>
      </c>
      <c r="I49" s="48"/>
      <c r="J49" s="59">
        <f t="shared" si="10"/>
        <v>0</v>
      </c>
      <c r="K49" s="59">
        <f t="shared" si="11"/>
        <v>0</v>
      </c>
    </row>
    <row r="50" spans="1:11" ht="25.5" x14ac:dyDescent="0.25">
      <c r="A50" s="61">
        <v>39</v>
      </c>
      <c r="B50" s="5" t="s">
        <v>51</v>
      </c>
      <c r="C50" s="25" t="s">
        <v>70</v>
      </c>
      <c r="D50" s="27" t="s">
        <v>4</v>
      </c>
      <c r="E50" s="7">
        <v>1</v>
      </c>
      <c r="F50" s="4">
        <v>59.5</v>
      </c>
      <c r="G50" s="4">
        <v>60</v>
      </c>
      <c r="H50" s="45">
        <f t="shared" si="9"/>
        <v>72.599999999999994</v>
      </c>
      <c r="I50" s="48"/>
      <c r="J50" s="59">
        <f t="shared" si="10"/>
        <v>0</v>
      </c>
      <c r="K50" s="59">
        <f t="shared" si="11"/>
        <v>0</v>
      </c>
    </row>
    <row r="51" spans="1:11" ht="64.5" x14ac:dyDescent="0.25">
      <c r="A51" s="58">
        <v>40</v>
      </c>
      <c r="B51" s="6" t="s">
        <v>71</v>
      </c>
      <c r="C51" s="24" t="s">
        <v>72</v>
      </c>
      <c r="D51" s="8" t="s">
        <v>4</v>
      </c>
      <c r="E51" s="9">
        <v>2</v>
      </c>
      <c r="F51" s="4">
        <v>7.19</v>
      </c>
      <c r="G51" s="4">
        <v>15</v>
      </c>
      <c r="H51" s="45">
        <f t="shared" si="9"/>
        <v>18.149999999999999</v>
      </c>
      <c r="I51" s="48"/>
      <c r="J51" s="59">
        <f t="shared" si="10"/>
        <v>0</v>
      </c>
      <c r="K51" s="59">
        <f t="shared" si="11"/>
        <v>0</v>
      </c>
    </row>
    <row r="52" spans="1:11" x14ac:dyDescent="0.25">
      <c r="A52" s="61">
        <v>41</v>
      </c>
      <c r="B52" s="6" t="s">
        <v>73</v>
      </c>
      <c r="C52" s="26" t="s">
        <v>74</v>
      </c>
      <c r="D52" s="8" t="s">
        <v>2</v>
      </c>
      <c r="E52" s="9">
        <v>10</v>
      </c>
      <c r="F52" s="4">
        <v>5.7</v>
      </c>
      <c r="G52" s="4">
        <f t="shared" ref="G52" si="13">E52*F52</f>
        <v>57</v>
      </c>
      <c r="H52" s="45">
        <f t="shared" si="9"/>
        <v>68.97</v>
      </c>
      <c r="I52" s="48"/>
      <c r="J52" s="59">
        <f t="shared" si="10"/>
        <v>0</v>
      </c>
      <c r="K52" s="59">
        <f t="shared" si="11"/>
        <v>0</v>
      </c>
    </row>
    <row r="53" spans="1:11" ht="25.5" x14ac:dyDescent="0.25">
      <c r="A53" s="58">
        <v>42</v>
      </c>
      <c r="B53" s="5" t="s">
        <v>75</v>
      </c>
      <c r="C53" s="25" t="s">
        <v>76</v>
      </c>
      <c r="D53" s="27" t="s">
        <v>2</v>
      </c>
      <c r="E53" s="7">
        <v>4</v>
      </c>
      <c r="F53" s="4">
        <v>24.79</v>
      </c>
      <c r="G53" s="4">
        <v>99</v>
      </c>
      <c r="H53" s="45">
        <f t="shared" si="9"/>
        <v>119.78999999999999</v>
      </c>
      <c r="I53" s="48"/>
      <c r="J53" s="59">
        <f t="shared" si="10"/>
        <v>0</v>
      </c>
      <c r="K53" s="59">
        <f t="shared" si="11"/>
        <v>0</v>
      </c>
    </row>
    <row r="54" spans="1:11" ht="25.5" x14ac:dyDescent="0.25">
      <c r="A54" s="61">
        <v>43</v>
      </c>
      <c r="B54" s="5" t="s">
        <v>75</v>
      </c>
      <c r="C54" s="25" t="s">
        <v>77</v>
      </c>
      <c r="D54" s="27" t="s">
        <v>2</v>
      </c>
      <c r="E54" s="7">
        <v>8</v>
      </c>
      <c r="F54" s="4">
        <v>10.91</v>
      </c>
      <c r="G54" s="4">
        <v>88</v>
      </c>
      <c r="H54" s="45">
        <f t="shared" si="9"/>
        <v>106.47999999999999</v>
      </c>
      <c r="I54" s="48"/>
      <c r="J54" s="59">
        <f t="shared" si="10"/>
        <v>0</v>
      </c>
      <c r="K54" s="59">
        <f t="shared" si="11"/>
        <v>0</v>
      </c>
    </row>
    <row r="55" spans="1:11" ht="25.5" x14ac:dyDescent="0.25">
      <c r="A55" s="58">
        <v>44</v>
      </c>
      <c r="B55" s="5" t="s">
        <v>75</v>
      </c>
      <c r="C55" s="25" t="s">
        <v>78</v>
      </c>
      <c r="D55" s="27" t="s">
        <v>2</v>
      </c>
      <c r="E55" s="7">
        <v>8</v>
      </c>
      <c r="F55" s="4">
        <v>15.7</v>
      </c>
      <c r="G55" s="4">
        <v>126</v>
      </c>
      <c r="H55" s="45">
        <f t="shared" si="9"/>
        <v>152.46</v>
      </c>
      <c r="I55" s="48"/>
      <c r="J55" s="59">
        <f t="shared" si="10"/>
        <v>0</v>
      </c>
      <c r="K55" s="59">
        <f t="shared" si="11"/>
        <v>0</v>
      </c>
    </row>
    <row r="56" spans="1:11" ht="25.5" x14ac:dyDescent="0.25">
      <c r="A56" s="61">
        <v>45</v>
      </c>
      <c r="B56" s="5" t="s">
        <v>48</v>
      </c>
      <c r="C56" s="25" t="s">
        <v>79</v>
      </c>
      <c r="D56" s="27" t="s">
        <v>2</v>
      </c>
      <c r="E56" s="7">
        <v>20</v>
      </c>
      <c r="F56" s="4">
        <v>19.420000000000002</v>
      </c>
      <c r="G56" s="4">
        <v>389</v>
      </c>
      <c r="H56" s="45">
        <f t="shared" si="9"/>
        <v>470.69</v>
      </c>
      <c r="I56" s="48"/>
      <c r="J56" s="59">
        <f t="shared" si="10"/>
        <v>0</v>
      </c>
      <c r="K56" s="59">
        <f t="shared" si="11"/>
        <v>0</v>
      </c>
    </row>
    <row r="57" spans="1:11" ht="38.25" x14ac:dyDescent="0.25">
      <c r="A57" s="58">
        <v>46</v>
      </c>
      <c r="B57" s="5" t="s">
        <v>80</v>
      </c>
      <c r="C57" s="25" t="s">
        <v>81</v>
      </c>
      <c r="D57" s="27" t="s">
        <v>4</v>
      </c>
      <c r="E57" s="7">
        <v>1</v>
      </c>
      <c r="F57" s="4">
        <v>45.45</v>
      </c>
      <c r="G57" s="4">
        <v>46</v>
      </c>
      <c r="H57" s="45">
        <f t="shared" si="9"/>
        <v>55.66</v>
      </c>
      <c r="I57" s="48"/>
      <c r="J57" s="59">
        <f t="shared" si="10"/>
        <v>0</v>
      </c>
      <c r="K57" s="59">
        <f t="shared" si="11"/>
        <v>0</v>
      </c>
    </row>
    <row r="58" spans="1:11" ht="51.75" x14ac:dyDescent="0.25">
      <c r="A58" s="61">
        <v>47</v>
      </c>
      <c r="B58" s="6" t="s">
        <v>80</v>
      </c>
      <c r="C58" s="24" t="s">
        <v>82</v>
      </c>
      <c r="D58" s="8" t="s">
        <v>2</v>
      </c>
      <c r="E58" s="9">
        <v>10</v>
      </c>
      <c r="F58" s="4">
        <v>4.96</v>
      </c>
      <c r="G58" s="4">
        <v>50</v>
      </c>
      <c r="H58" s="45">
        <f t="shared" si="9"/>
        <v>60.5</v>
      </c>
      <c r="I58" s="48"/>
      <c r="J58" s="59">
        <f t="shared" si="10"/>
        <v>0</v>
      </c>
      <c r="K58" s="59">
        <f t="shared" si="11"/>
        <v>0</v>
      </c>
    </row>
    <row r="59" spans="1:11" ht="89.25" x14ac:dyDescent="0.25">
      <c r="A59" s="58">
        <v>48</v>
      </c>
      <c r="B59" s="6" t="s">
        <v>83</v>
      </c>
      <c r="C59" s="26" t="s">
        <v>96</v>
      </c>
      <c r="D59" s="8" t="s">
        <v>2</v>
      </c>
      <c r="E59" s="9">
        <v>20</v>
      </c>
      <c r="F59" s="4">
        <v>8.26</v>
      </c>
      <c r="G59" s="4">
        <v>165</v>
      </c>
      <c r="H59" s="45">
        <f t="shared" si="9"/>
        <v>199.65</v>
      </c>
      <c r="I59" s="48"/>
      <c r="J59" s="59">
        <f t="shared" si="10"/>
        <v>0</v>
      </c>
      <c r="K59" s="59">
        <f t="shared" si="11"/>
        <v>0</v>
      </c>
    </row>
    <row r="60" spans="1:11" ht="89.25" x14ac:dyDescent="0.25">
      <c r="A60" s="61">
        <v>49</v>
      </c>
      <c r="B60" s="5" t="s">
        <v>83</v>
      </c>
      <c r="C60" s="25" t="s">
        <v>97</v>
      </c>
      <c r="D60" s="27" t="s">
        <v>4</v>
      </c>
      <c r="E60" s="7">
        <v>3</v>
      </c>
      <c r="F60" s="4">
        <v>51.24</v>
      </c>
      <c r="G60" s="4">
        <v>154</v>
      </c>
      <c r="H60" s="45">
        <f t="shared" si="9"/>
        <v>186.34</v>
      </c>
      <c r="I60" s="48"/>
      <c r="J60" s="59">
        <f t="shared" si="10"/>
        <v>0</v>
      </c>
      <c r="K60" s="59">
        <f t="shared" si="11"/>
        <v>0</v>
      </c>
    </row>
    <row r="61" spans="1:11" ht="51" x14ac:dyDescent="0.25">
      <c r="A61" s="58">
        <v>50</v>
      </c>
      <c r="B61" s="5" t="s">
        <v>84</v>
      </c>
      <c r="C61" s="25" t="s">
        <v>85</v>
      </c>
      <c r="D61" s="27" t="s">
        <v>2</v>
      </c>
      <c r="E61" s="7">
        <v>15</v>
      </c>
      <c r="F61" s="4">
        <v>9.92</v>
      </c>
      <c r="G61" s="4">
        <v>149</v>
      </c>
      <c r="H61" s="45">
        <f t="shared" si="9"/>
        <v>180.29</v>
      </c>
      <c r="I61" s="48"/>
      <c r="J61" s="59">
        <f t="shared" si="10"/>
        <v>0</v>
      </c>
      <c r="K61" s="59">
        <f t="shared" si="11"/>
        <v>0</v>
      </c>
    </row>
    <row r="62" spans="1:11" ht="89.25" x14ac:dyDescent="0.25">
      <c r="A62" s="61">
        <v>51</v>
      </c>
      <c r="B62" s="5" t="s">
        <v>84</v>
      </c>
      <c r="C62" s="25" t="s">
        <v>86</v>
      </c>
      <c r="D62" s="27" t="s">
        <v>2</v>
      </c>
      <c r="E62" s="7">
        <v>20</v>
      </c>
      <c r="F62" s="4">
        <v>14.88</v>
      </c>
      <c r="G62" s="4">
        <v>298</v>
      </c>
      <c r="H62" s="45">
        <f t="shared" si="9"/>
        <v>360.58</v>
      </c>
      <c r="I62" s="48"/>
      <c r="J62" s="59">
        <f t="shared" si="10"/>
        <v>0</v>
      </c>
      <c r="K62" s="59">
        <f t="shared" si="11"/>
        <v>0</v>
      </c>
    </row>
    <row r="63" spans="1:11" ht="89.25" x14ac:dyDescent="0.25">
      <c r="A63" s="58">
        <v>52</v>
      </c>
      <c r="B63" s="5" t="s">
        <v>36</v>
      </c>
      <c r="C63" s="25" t="s">
        <v>87</v>
      </c>
      <c r="D63" s="27" t="s">
        <v>34</v>
      </c>
      <c r="E63" s="7">
        <v>5</v>
      </c>
      <c r="F63" s="4">
        <v>37.19</v>
      </c>
      <c r="G63" s="4">
        <v>186</v>
      </c>
      <c r="H63" s="45">
        <f t="shared" si="9"/>
        <v>225.06</v>
      </c>
      <c r="I63" s="48"/>
      <c r="J63" s="59">
        <f t="shared" si="10"/>
        <v>0</v>
      </c>
      <c r="K63" s="59">
        <f t="shared" si="11"/>
        <v>0</v>
      </c>
    </row>
    <row r="64" spans="1:11" ht="127.5" x14ac:dyDescent="0.25">
      <c r="A64" s="61">
        <v>53</v>
      </c>
      <c r="B64" s="5" t="s">
        <v>88</v>
      </c>
      <c r="C64" s="25" t="s">
        <v>89</v>
      </c>
      <c r="D64" s="27" t="s">
        <v>2</v>
      </c>
      <c r="E64" s="7">
        <v>5</v>
      </c>
      <c r="F64" s="4">
        <v>31.4</v>
      </c>
      <c r="G64" s="4">
        <f t="shared" ref="G64" si="14">E64*F64</f>
        <v>157</v>
      </c>
      <c r="H64" s="45">
        <f t="shared" si="9"/>
        <v>189.97</v>
      </c>
      <c r="I64" s="48"/>
      <c r="J64" s="59">
        <f t="shared" si="10"/>
        <v>0</v>
      </c>
      <c r="K64" s="59">
        <f t="shared" si="11"/>
        <v>0</v>
      </c>
    </row>
    <row r="65" spans="1:11" ht="63.75" x14ac:dyDescent="0.25">
      <c r="A65" s="58">
        <v>54</v>
      </c>
      <c r="B65" s="5" t="s">
        <v>90</v>
      </c>
      <c r="C65" s="25" t="s">
        <v>91</v>
      </c>
      <c r="D65" s="27" t="s">
        <v>2</v>
      </c>
      <c r="E65" s="7">
        <v>6</v>
      </c>
      <c r="F65" s="4">
        <v>18.18</v>
      </c>
      <c r="G65" s="4">
        <v>110</v>
      </c>
      <c r="H65" s="45">
        <f t="shared" si="9"/>
        <v>133.1</v>
      </c>
      <c r="I65" s="48"/>
      <c r="J65" s="59">
        <f t="shared" si="10"/>
        <v>0</v>
      </c>
      <c r="K65" s="59">
        <f t="shared" si="11"/>
        <v>0</v>
      </c>
    </row>
    <row r="66" spans="1:11" ht="26.25" x14ac:dyDescent="0.25">
      <c r="A66" s="61">
        <v>55</v>
      </c>
      <c r="B66" s="6" t="s">
        <v>92</v>
      </c>
      <c r="C66" s="24" t="s">
        <v>94</v>
      </c>
      <c r="D66" s="8" t="s">
        <v>4</v>
      </c>
      <c r="E66" s="9">
        <v>10</v>
      </c>
      <c r="F66" s="4">
        <v>18.18</v>
      </c>
      <c r="G66" s="4">
        <v>182</v>
      </c>
      <c r="H66" s="45">
        <f t="shared" si="9"/>
        <v>220.22</v>
      </c>
      <c r="I66" s="48"/>
      <c r="J66" s="59">
        <f t="shared" si="10"/>
        <v>0</v>
      </c>
      <c r="K66" s="59">
        <f t="shared" si="11"/>
        <v>0</v>
      </c>
    </row>
    <row r="67" spans="1:11" ht="25.5" x14ac:dyDescent="0.25">
      <c r="A67" s="58">
        <v>56</v>
      </c>
      <c r="B67" s="6" t="s">
        <v>92</v>
      </c>
      <c r="C67" s="26" t="s">
        <v>95</v>
      </c>
      <c r="D67" s="8" t="s">
        <v>4</v>
      </c>
      <c r="E67" s="9">
        <v>20</v>
      </c>
      <c r="F67" s="4">
        <v>19.420000000000002</v>
      </c>
      <c r="G67" s="4">
        <v>389</v>
      </c>
      <c r="H67" s="45">
        <f t="shared" si="9"/>
        <v>470.69</v>
      </c>
      <c r="I67" s="48"/>
      <c r="J67" s="59">
        <f t="shared" si="10"/>
        <v>0</v>
      </c>
      <c r="K67" s="59">
        <f t="shared" si="11"/>
        <v>0</v>
      </c>
    </row>
    <row r="68" spans="1:11" ht="25.5" x14ac:dyDescent="0.25">
      <c r="A68" s="61">
        <v>57</v>
      </c>
      <c r="B68" s="34" t="s">
        <v>92</v>
      </c>
      <c r="C68" s="35" t="s">
        <v>93</v>
      </c>
      <c r="D68" s="36" t="s">
        <v>4</v>
      </c>
      <c r="E68" s="37">
        <v>15</v>
      </c>
      <c r="F68" s="33">
        <v>33.06</v>
      </c>
      <c r="G68" s="33">
        <v>496</v>
      </c>
      <c r="H68" s="45">
        <f t="shared" si="9"/>
        <v>600.16</v>
      </c>
      <c r="I68" s="48"/>
      <c r="J68" s="59">
        <f t="shared" si="10"/>
        <v>0</v>
      </c>
      <c r="K68" s="59">
        <f t="shared" si="11"/>
        <v>0</v>
      </c>
    </row>
    <row r="69" spans="1:11" x14ac:dyDescent="0.25">
      <c r="A69" s="101" t="s">
        <v>98</v>
      </c>
      <c r="B69" s="104"/>
      <c r="C69" s="104"/>
      <c r="D69" s="104"/>
      <c r="E69" s="104"/>
      <c r="F69" s="104"/>
      <c r="G69" s="79">
        <f>SUM(G39:G68)</f>
        <v>4553</v>
      </c>
      <c r="H69" s="51">
        <f>SUM(H39:H68)</f>
        <v>5509.1299999999992</v>
      </c>
      <c r="I69" s="51">
        <f t="shared" ref="I69:K69" si="15">SUM(I39:I68)</f>
        <v>0</v>
      </c>
      <c r="J69" s="63">
        <f t="shared" si="15"/>
        <v>0</v>
      </c>
      <c r="K69" s="63">
        <f t="shared" si="15"/>
        <v>0</v>
      </c>
    </row>
    <row r="70" spans="1:11" ht="16.5" customHeight="1" x14ac:dyDescent="0.25">
      <c r="A70" s="105" t="s">
        <v>99</v>
      </c>
      <c r="B70" s="106"/>
      <c r="C70" s="106"/>
      <c r="D70" s="106"/>
      <c r="E70" s="106"/>
      <c r="F70" s="106"/>
      <c r="G70" s="106"/>
      <c r="H70" s="106"/>
      <c r="I70" s="106"/>
      <c r="J70" s="106"/>
      <c r="K70" s="107"/>
    </row>
    <row r="71" spans="1:11" ht="38.25" x14ac:dyDescent="0.25">
      <c r="A71" s="64">
        <v>58</v>
      </c>
      <c r="B71" s="10" t="s">
        <v>60</v>
      </c>
      <c r="C71" s="20" t="s">
        <v>100</v>
      </c>
      <c r="D71" s="21" t="s">
        <v>2</v>
      </c>
      <c r="E71" s="46">
        <v>2</v>
      </c>
      <c r="F71" s="3">
        <v>75</v>
      </c>
      <c r="G71" s="3">
        <f>E71*F71</f>
        <v>150</v>
      </c>
      <c r="H71" s="45">
        <f>G71*1.21</f>
        <v>181.5</v>
      </c>
      <c r="I71" s="48"/>
      <c r="J71" s="59">
        <f>SUM(E71*I71)</f>
        <v>0</v>
      </c>
      <c r="K71" s="59">
        <f t="shared" ref="K71:K81" si="16">SUM(J71*1.21)</f>
        <v>0</v>
      </c>
    </row>
    <row r="72" spans="1:11" ht="25.5" x14ac:dyDescent="0.25">
      <c r="A72" s="65">
        <v>59</v>
      </c>
      <c r="B72" s="5" t="s">
        <v>101</v>
      </c>
      <c r="C72" s="25" t="s">
        <v>102</v>
      </c>
      <c r="D72" s="27" t="s">
        <v>2</v>
      </c>
      <c r="E72" s="7">
        <v>2</v>
      </c>
      <c r="F72" s="4">
        <v>60</v>
      </c>
      <c r="G72" s="4">
        <f t="shared" ref="G72:G81" si="17">E72*F72</f>
        <v>120</v>
      </c>
      <c r="H72" s="45">
        <f t="shared" ref="H72:H81" si="18">G72*1.21</f>
        <v>145.19999999999999</v>
      </c>
      <c r="I72" s="48"/>
      <c r="J72" s="59">
        <f t="shared" ref="J72:J81" si="19">SUM(E72*I72)</f>
        <v>0</v>
      </c>
      <c r="K72" s="59">
        <f t="shared" si="16"/>
        <v>0</v>
      </c>
    </row>
    <row r="73" spans="1:11" ht="63.75" x14ac:dyDescent="0.25">
      <c r="A73" s="65">
        <v>60</v>
      </c>
      <c r="B73" s="5" t="s">
        <v>103</v>
      </c>
      <c r="C73" s="66" t="s">
        <v>104</v>
      </c>
      <c r="D73" s="27" t="s">
        <v>2</v>
      </c>
      <c r="E73" s="7">
        <v>2</v>
      </c>
      <c r="F73" s="4">
        <v>35</v>
      </c>
      <c r="G73" s="4">
        <f t="shared" si="17"/>
        <v>70</v>
      </c>
      <c r="H73" s="45">
        <f t="shared" si="18"/>
        <v>84.7</v>
      </c>
      <c r="I73" s="48"/>
      <c r="J73" s="59">
        <f t="shared" si="19"/>
        <v>0</v>
      </c>
      <c r="K73" s="59">
        <f t="shared" si="16"/>
        <v>0</v>
      </c>
    </row>
    <row r="74" spans="1:11" ht="51" x14ac:dyDescent="0.25">
      <c r="A74" s="65">
        <v>61</v>
      </c>
      <c r="B74" s="5" t="s">
        <v>105</v>
      </c>
      <c r="C74" s="25" t="s">
        <v>106</v>
      </c>
      <c r="D74" s="27" t="s">
        <v>2</v>
      </c>
      <c r="E74" s="7">
        <v>2</v>
      </c>
      <c r="F74" s="4">
        <v>150</v>
      </c>
      <c r="G74" s="4">
        <f t="shared" si="17"/>
        <v>300</v>
      </c>
      <c r="H74" s="45">
        <f t="shared" si="18"/>
        <v>363</v>
      </c>
      <c r="I74" s="48"/>
      <c r="J74" s="59">
        <f t="shared" si="19"/>
        <v>0</v>
      </c>
      <c r="K74" s="59">
        <f t="shared" si="16"/>
        <v>0</v>
      </c>
    </row>
    <row r="75" spans="1:11" ht="38.25" x14ac:dyDescent="0.25">
      <c r="A75" s="65">
        <v>62</v>
      </c>
      <c r="B75" s="5" t="s">
        <v>107</v>
      </c>
      <c r="C75" s="25" t="s">
        <v>108</v>
      </c>
      <c r="D75" s="27" t="s">
        <v>2</v>
      </c>
      <c r="E75" s="7">
        <v>2</v>
      </c>
      <c r="F75" s="4">
        <v>220</v>
      </c>
      <c r="G75" s="4">
        <f t="shared" si="17"/>
        <v>440</v>
      </c>
      <c r="H75" s="45">
        <f t="shared" si="18"/>
        <v>532.4</v>
      </c>
      <c r="I75" s="48"/>
      <c r="J75" s="59">
        <f t="shared" si="19"/>
        <v>0</v>
      </c>
      <c r="K75" s="59">
        <f t="shared" si="16"/>
        <v>0</v>
      </c>
    </row>
    <row r="76" spans="1:11" ht="38.25" x14ac:dyDescent="0.25">
      <c r="A76" s="65">
        <v>63</v>
      </c>
      <c r="B76" s="5" t="s">
        <v>109</v>
      </c>
      <c r="C76" s="25" t="s">
        <v>110</v>
      </c>
      <c r="D76" s="27" t="s">
        <v>2</v>
      </c>
      <c r="E76" s="7">
        <v>2</v>
      </c>
      <c r="F76" s="4">
        <v>20</v>
      </c>
      <c r="G76" s="4">
        <f t="shared" si="17"/>
        <v>40</v>
      </c>
      <c r="H76" s="45">
        <f t="shared" si="18"/>
        <v>48.4</v>
      </c>
      <c r="I76" s="48"/>
      <c r="J76" s="59">
        <f t="shared" si="19"/>
        <v>0</v>
      </c>
      <c r="K76" s="59">
        <f t="shared" si="16"/>
        <v>0</v>
      </c>
    </row>
    <row r="77" spans="1:11" ht="76.5" x14ac:dyDescent="0.25">
      <c r="A77" s="65">
        <v>64</v>
      </c>
      <c r="B77" s="5" t="s">
        <v>36</v>
      </c>
      <c r="C77" s="66" t="s">
        <v>111</v>
      </c>
      <c r="D77" s="27" t="s">
        <v>34</v>
      </c>
      <c r="E77" s="7">
        <v>5</v>
      </c>
      <c r="F77" s="4">
        <v>40</v>
      </c>
      <c r="G77" s="4">
        <f t="shared" si="17"/>
        <v>200</v>
      </c>
      <c r="H77" s="45">
        <f t="shared" si="18"/>
        <v>242</v>
      </c>
      <c r="I77" s="48"/>
      <c r="J77" s="59">
        <f t="shared" si="19"/>
        <v>0</v>
      </c>
      <c r="K77" s="59">
        <f t="shared" si="16"/>
        <v>0</v>
      </c>
    </row>
    <row r="78" spans="1:11" ht="51" x14ac:dyDescent="0.25">
      <c r="A78" s="65">
        <v>65</v>
      </c>
      <c r="B78" s="67" t="s">
        <v>112</v>
      </c>
      <c r="C78" s="25" t="s">
        <v>106</v>
      </c>
      <c r="D78" s="27" t="s">
        <v>2</v>
      </c>
      <c r="E78" s="7">
        <v>5</v>
      </c>
      <c r="F78" s="4">
        <v>20</v>
      </c>
      <c r="G78" s="4">
        <f t="shared" si="17"/>
        <v>100</v>
      </c>
      <c r="H78" s="45">
        <f t="shared" si="18"/>
        <v>121</v>
      </c>
      <c r="I78" s="48"/>
      <c r="J78" s="59">
        <f t="shared" si="19"/>
        <v>0</v>
      </c>
      <c r="K78" s="59">
        <f t="shared" si="16"/>
        <v>0</v>
      </c>
    </row>
    <row r="79" spans="1:11" ht="38.25" x14ac:dyDescent="0.25">
      <c r="A79" s="65">
        <v>66</v>
      </c>
      <c r="B79" s="5" t="s">
        <v>113</v>
      </c>
      <c r="C79" s="25" t="s">
        <v>114</v>
      </c>
      <c r="D79" s="27" t="s">
        <v>2</v>
      </c>
      <c r="E79" s="7">
        <v>5</v>
      </c>
      <c r="F79" s="4">
        <v>20</v>
      </c>
      <c r="G79" s="4">
        <f t="shared" si="17"/>
        <v>100</v>
      </c>
      <c r="H79" s="45">
        <f t="shared" si="18"/>
        <v>121</v>
      </c>
      <c r="I79" s="48"/>
      <c r="J79" s="59">
        <f t="shared" si="19"/>
        <v>0</v>
      </c>
      <c r="K79" s="59">
        <f t="shared" si="16"/>
        <v>0</v>
      </c>
    </row>
    <row r="80" spans="1:11" ht="89.25" x14ac:dyDescent="0.25">
      <c r="A80" s="65">
        <v>67</v>
      </c>
      <c r="B80" s="5" t="s">
        <v>115</v>
      </c>
      <c r="C80" s="20" t="s">
        <v>116</v>
      </c>
      <c r="D80" s="27" t="s">
        <v>4</v>
      </c>
      <c r="E80" s="7">
        <v>5</v>
      </c>
      <c r="F80" s="4">
        <v>50</v>
      </c>
      <c r="G80" s="4">
        <f t="shared" si="17"/>
        <v>250</v>
      </c>
      <c r="H80" s="45">
        <f t="shared" si="18"/>
        <v>302.5</v>
      </c>
      <c r="I80" s="48"/>
      <c r="J80" s="59">
        <f t="shared" si="19"/>
        <v>0</v>
      </c>
      <c r="K80" s="59">
        <f t="shared" si="16"/>
        <v>0</v>
      </c>
    </row>
    <row r="81" spans="1:11" ht="63.75" x14ac:dyDescent="0.25">
      <c r="A81" s="64">
        <v>68</v>
      </c>
      <c r="B81" s="5" t="s">
        <v>117</v>
      </c>
      <c r="C81" s="25" t="s">
        <v>118</v>
      </c>
      <c r="D81" s="27" t="s">
        <v>2</v>
      </c>
      <c r="E81" s="7">
        <v>5</v>
      </c>
      <c r="F81" s="4">
        <v>30</v>
      </c>
      <c r="G81" s="4">
        <f t="shared" si="17"/>
        <v>150</v>
      </c>
      <c r="H81" s="45">
        <f t="shared" si="18"/>
        <v>181.5</v>
      </c>
      <c r="I81" s="48"/>
      <c r="J81" s="59">
        <f t="shared" si="19"/>
        <v>0</v>
      </c>
      <c r="K81" s="59">
        <f t="shared" si="16"/>
        <v>0</v>
      </c>
    </row>
    <row r="82" spans="1:11" x14ac:dyDescent="0.25">
      <c r="A82" s="101" t="s">
        <v>98</v>
      </c>
      <c r="B82" s="104"/>
      <c r="C82" s="104"/>
      <c r="D82" s="104"/>
      <c r="E82" s="104"/>
      <c r="F82" s="108"/>
      <c r="G82" s="78">
        <f>SUM(G71:G81)</f>
        <v>1920</v>
      </c>
      <c r="H82" s="52">
        <f>SUM(H71:H81)</f>
        <v>2323.1999999999998</v>
      </c>
      <c r="I82" s="52">
        <f t="shared" ref="I82:K82" si="20">SUM(I71:I81)</f>
        <v>0</v>
      </c>
      <c r="J82" s="62">
        <f t="shared" si="20"/>
        <v>0</v>
      </c>
      <c r="K82" s="62">
        <f t="shared" si="20"/>
        <v>0</v>
      </c>
    </row>
    <row r="83" spans="1:11" ht="16.5" customHeight="1" x14ac:dyDescent="0.25">
      <c r="A83" s="105" t="s">
        <v>119</v>
      </c>
      <c r="B83" s="106"/>
      <c r="C83" s="106"/>
      <c r="D83" s="106"/>
      <c r="E83" s="106"/>
      <c r="F83" s="106"/>
      <c r="G83" s="106"/>
      <c r="H83" s="106"/>
      <c r="I83" s="106"/>
      <c r="J83" s="106"/>
      <c r="K83" s="107"/>
    </row>
    <row r="84" spans="1:11" ht="38.25" x14ac:dyDescent="0.25">
      <c r="A84" s="64">
        <v>69</v>
      </c>
      <c r="B84" s="10" t="s">
        <v>36</v>
      </c>
      <c r="C84" s="20" t="s">
        <v>120</v>
      </c>
      <c r="D84" s="21" t="s">
        <v>4</v>
      </c>
      <c r="E84" s="46">
        <v>6</v>
      </c>
      <c r="F84" s="3">
        <v>50</v>
      </c>
      <c r="G84" s="3">
        <f>E84*F84</f>
        <v>300</v>
      </c>
      <c r="H84" s="45">
        <f>G84*1.21</f>
        <v>363</v>
      </c>
      <c r="I84" s="48"/>
      <c r="J84" s="59">
        <f>SUM(E84*I84)</f>
        <v>0</v>
      </c>
      <c r="K84" s="59">
        <f t="shared" ref="K84:K121" si="21">SUM(J84*1.21)</f>
        <v>0</v>
      </c>
    </row>
    <row r="85" spans="1:11" ht="51" x14ac:dyDescent="0.25">
      <c r="A85" s="65">
        <v>70</v>
      </c>
      <c r="B85" s="5" t="s">
        <v>84</v>
      </c>
      <c r="C85" s="25" t="s">
        <v>121</v>
      </c>
      <c r="D85" s="27" t="s">
        <v>2</v>
      </c>
      <c r="E85" s="7">
        <v>20</v>
      </c>
      <c r="F85" s="4">
        <v>8</v>
      </c>
      <c r="G85" s="4">
        <f t="shared" ref="G85:G121" si="22">E85*F85</f>
        <v>160</v>
      </c>
      <c r="H85" s="45">
        <f t="shared" ref="H85:H121" si="23">G85*1.21</f>
        <v>193.6</v>
      </c>
      <c r="I85" s="48"/>
      <c r="J85" s="59">
        <f t="shared" ref="J85:J121" si="24">SUM(E85*I85)</f>
        <v>0</v>
      </c>
      <c r="K85" s="59">
        <f t="shared" si="21"/>
        <v>0</v>
      </c>
    </row>
    <row r="86" spans="1:11" ht="38.25" x14ac:dyDescent="0.25">
      <c r="A86" s="64">
        <v>71</v>
      </c>
      <c r="B86" s="5" t="s">
        <v>122</v>
      </c>
      <c r="C86" s="25" t="s">
        <v>123</v>
      </c>
      <c r="D86" s="27" t="s">
        <v>2</v>
      </c>
      <c r="E86" s="7">
        <v>20</v>
      </c>
      <c r="F86" s="4">
        <v>3</v>
      </c>
      <c r="G86" s="4">
        <f t="shared" si="22"/>
        <v>60</v>
      </c>
      <c r="H86" s="45">
        <f t="shared" si="23"/>
        <v>72.599999999999994</v>
      </c>
      <c r="I86" s="48"/>
      <c r="J86" s="59">
        <f t="shared" si="24"/>
        <v>0</v>
      </c>
      <c r="K86" s="59">
        <f t="shared" si="21"/>
        <v>0</v>
      </c>
    </row>
    <row r="87" spans="1:11" ht="76.5" x14ac:dyDescent="0.25">
      <c r="A87" s="65">
        <v>72</v>
      </c>
      <c r="B87" s="5" t="s">
        <v>124</v>
      </c>
      <c r="C87" s="25" t="s">
        <v>125</v>
      </c>
      <c r="D87" s="27" t="s">
        <v>2</v>
      </c>
      <c r="E87" s="7">
        <v>20</v>
      </c>
      <c r="F87" s="4">
        <v>7.5</v>
      </c>
      <c r="G87" s="4">
        <f t="shared" si="22"/>
        <v>150</v>
      </c>
      <c r="H87" s="45">
        <f t="shared" si="23"/>
        <v>181.5</v>
      </c>
      <c r="I87" s="48"/>
      <c r="J87" s="59">
        <f t="shared" si="24"/>
        <v>0</v>
      </c>
      <c r="K87" s="59">
        <f t="shared" si="21"/>
        <v>0</v>
      </c>
    </row>
    <row r="88" spans="1:11" ht="76.5" x14ac:dyDescent="0.25">
      <c r="A88" s="64">
        <v>73</v>
      </c>
      <c r="B88" s="5" t="s">
        <v>124</v>
      </c>
      <c r="C88" s="25" t="s">
        <v>126</v>
      </c>
      <c r="D88" s="27" t="s">
        <v>2</v>
      </c>
      <c r="E88" s="7">
        <v>20</v>
      </c>
      <c r="F88" s="4">
        <v>9.5</v>
      </c>
      <c r="G88" s="4">
        <f t="shared" si="22"/>
        <v>190</v>
      </c>
      <c r="H88" s="45">
        <f t="shared" si="23"/>
        <v>229.9</v>
      </c>
      <c r="I88" s="48"/>
      <c r="J88" s="59">
        <f t="shared" si="24"/>
        <v>0</v>
      </c>
      <c r="K88" s="59">
        <f t="shared" si="21"/>
        <v>0</v>
      </c>
    </row>
    <row r="89" spans="1:11" ht="76.5" x14ac:dyDescent="0.25">
      <c r="A89" s="65">
        <v>74</v>
      </c>
      <c r="B89" s="5" t="s">
        <v>124</v>
      </c>
      <c r="C89" s="25" t="s">
        <v>127</v>
      </c>
      <c r="D89" s="27" t="s">
        <v>2</v>
      </c>
      <c r="E89" s="7">
        <v>20</v>
      </c>
      <c r="F89" s="4">
        <v>15</v>
      </c>
      <c r="G89" s="4">
        <f t="shared" si="22"/>
        <v>300</v>
      </c>
      <c r="H89" s="45">
        <f t="shared" si="23"/>
        <v>363</v>
      </c>
      <c r="I89" s="48"/>
      <c r="J89" s="59">
        <f t="shared" si="24"/>
        <v>0</v>
      </c>
      <c r="K89" s="59">
        <f t="shared" si="21"/>
        <v>0</v>
      </c>
    </row>
    <row r="90" spans="1:11" ht="76.5" x14ac:dyDescent="0.25">
      <c r="A90" s="64">
        <v>75</v>
      </c>
      <c r="B90" s="5" t="s">
        <v>124</v>
      </c>
      <c r="C90" s="25" t="s">
        <v>128</v>
      </c>
      <c r="D90" s="27" t="s">
        <v>2</v>
      </c>
      <c r="E90" s="7">
        <v>20</v>
      </c>
      <c r="F90" s="4">
        <v>15</v>
      </c>
      <c r="G90" s="4">
        <f t="shared" si="22"/>
        <v>300</v>
      </c>
      <c r="H90" s="45">
        <f t="shared" si="23"/>
        <v>363</v>
      </c>
      <c r="I90" s="48"/>
      <c r="J90" s="59">
        <f t="shared" si="24"/>
        <v>0</v>
      </c>
      <c r="K90" s="59">
        <f t="shared" si="21"/>
        <v>0</v>
      </c>
    </row>
    <row r="91" spans="1:11" ht="76.5" x14ac:dyDescent="0.25">
      <c r="A91" s="65">
        <v>76</v>
      </c>
      <c r="B91" s="5" t="s">
        <v>124</v>
      </c>
      <c r="C91" s="25" t="s">
        <v>129</v>
      </c>
      <c r="D91" s="27" t="s">
        <v>2</v>
      </c>
      <c r="E91" s="7">
        <v>10</v>
      </c>
      <c r="F91" s="4">
        <v>15</v>
      </c>
      <c r="G91" s="4">
        <f t="shared" si="22"/>
        <v>150</v>
      </c>
      <c r="H91" s="45">
        <f t="shared" si="23"/>
        <v>181.5</v>
      </c>
      <c r="I91" s="48"/>
      <c r="J91" s="59">
        <f t="shared" si="24"/>
        <v>0</v>
      </c>
      <c r="K91" s="59">
        <f t="shared" si="21"/>
        <v>0</v>
      </c>
    </row>
    <row r="92" spans="1:11" ht="63.75" x14ac:dyDescent="0.25">
      <c r="A92" s="64">
        <v>77</v>
      </c>
      <c r="B92" s="5" t="s">
        <v>130</v>
      </c>
      <c r="C92" s="25" t="s">
        <v>131</v>
      </c>
      <c r="D92" s="27" t="s">
        <v>2</v>
      </c>
      <c r="E92" s="7">
        <v>10</v>
      </c>
      <c r="F92" s="4">
        <v>19</v>
      </c>
      <c r="G92" s="4">
        <f t="shared" si="22"/>
        <v>190</v>
      </c>
      <c r="H92" s="45">
        <f t="shared" si="23"/>
        <v>229.9</v>
      </c>
      <c r="I92" s="48"/>
      <c r="J92" s="59">
        <f t="shared" si="24"/>
        <v>0</v>
      </c>
      <c r="K92" s="59">
        <f t="shared" si="21"/>
        <v>0</v>
      </c>
    </row>
    <row r="93" spans="1:11" ht="63.75" x14ac:dyDescent="0.25">
      <c r="A93" s="65">
        <v>78</v>
      </c>
      <c r="B93" s="5" t="s">
        <v>6</v>
      </c>
      <c r="C93" s="25" t="s">
        <v>132</v>
      </c>
      <c r="D93" s="27" t="s">
        <v>4</v>
      </c>
      <c r="E93" s="7">
        <v>6</v>
      </c>
      <c r="F93" s="4">
        <v>367</v>
      </c>
      <c r="G93" s="4">
        <f t="shared" si="22"/>
        <v>2202</v>
      </c>
      <c r="H93" s="45">
        <f t="shared" si="23"/>
        <v>2664.42</v>
      </c>
      <c r="I93" s="48"/>
      <c r="J93" s="59">
        <f t="shared" si="24"/>
        <v>0</v>
      </c>
      <c r="K93" s="59">
        <f t="shared" si="21"/>
        <v>0</v>
      </c>
    </row>
    <row r="94" spans="1:11" ht="51" x14ac:dyDescent="0.25">
      <c r="A94" s="64">
        <v>79</v>
      </c>
      <c r="B94" s="5" t="s">
        <v>105</v>
      </c>
      <c r="C94" s="25" t="s">
        <v>106</v>
      </c>
      <c r="D94" s="27" t="s">
        <v>2</v>
      </c>
      <c r="E94" s="7">
        <v>3</v>
      </c>
      <c r="F94" s="4">
        <v>130</v>
      </c>
      <c r="G94" s="4">
        <f t="shared" si="22"/>
        <v>390</v>
      </c>
      <c r="H94" s="45">
        <f t="shared" si="23"/>
        <v>471.9</v>
      </c>
      <c r="I94" s="48"/>
      <c r="J94" s="59">
        <f t="shared" si="24"/>
        <v>0</v>
      </c>
      <c r="K94" s="59">
        <f t="shared" si="21"/>
        <v>0</v>
      </c>
    </row>
    <row r="95" spans="1:11" ht="38.25" x14ac:dyDescent="0.25">
      <c r="A95" s="65">
        <v>80</v>
      </c>
      <c r="B95" s="5" t="s">
        <v>133</v>
      </c>
      <c r="C95" s="25" t="s">
        <v>134</v>
      </c>
      <c r="D95" s="27" t="s">
        <v>4</v>
      </c>
      <c r="E95" s="7">
        <v>3</v>
      </c>
      <c r="F95" s="4">
        <v>20</v>
      </c>
      <c r="G95" s="4">
        <f t="shared" si="22"/>
        <v>60</v>
      </c>
      <c r="H95" s="45">
        <f t="shared" si="23"/>
        <v>72.599999999999994</v>
      </c>
      <c r="I95" s="48"/>
      <c r="J95" s="59">
        <f t="shared" si="24"/>
        <v>0</v>
      </c>
      <c r="K95" s="59">
        <f t="shared" si="21"/>
        <v>0</v>
      </c>
    </row>
    <row r="96" spans="1:11" ht="51" x14ac:dyDescent="0.25">
      <c r="A96" s="64">
        <v>81</v>
      </c>
      <c r="B96" s="5" t="s">
        <v>8</v>
      </c>
      <c r="C96" s="25" t="s">
        <v>135</v>
      </c>
      <c r="D96" s="27" t="s">
        <v>2</v>
      </c>
      <c r="E96" s="7">
        <v>3</v>
      </c>
      <c r="F96" s="4">
        <v>9</v>
      </c>
      <c r="G96" s="4">
        <f t="shared" si="22"/>
        <v>27</v>
      </c>
      <c r="H96" s="45">
        <f t="shared" si="23"/>
        <v>32.67</v>
      </c>
      <c r="I96" s="48"/>
      <c r="J96" s="59">
        <f t="shared" si="24"/>
        <v>0</v>
      </c>
      <c r="K96" s="59">
        <f t="shared" si="21"/>
        <v>0</v>
      </c>
    </row>
    <row r="97" spans="1:11" ht="25.5" x14ac:dyDescent="0.25">
      <c r="A97" s="65">
        <v>82</v>
      </c>
      <c r="B97" s="5" t="s">
        <v>136</v>
      </c>
      <c r="C97" s="25" t="s">
        <v>137</v>
      </c>
      <c r="D97" s="27" t="s">
        <v>2</v>
      </c>
      <c r="E97" s="7">
        <v>30</v>
      </c>
      <c r="F97" s="4">
        <v>14</v>
      </c>
      <c r="G97" s="4">
        <f t="shared" si="22"/>
        <v>420</v>
      </c>
      <c r="H97" s="45">
        <f t="shared" si="23"/>
        <v>508.2</v>
      </c>
      <c r="I97" s="48"/>
      <c r="J97" s="59">
        <f t="shared" si="24"/>
        <v>0</v>
      </c>
      <c r="K97" s="59">
        <f t="shared" si="21"/>
        <v>0</v>
      </c>
    </row>
    <row r="98" spans="1:11" ht="25.5" x14ac:dyDescent="0.25">
      <c r="A98" s="64">
        <v>83</v>
      </c>
      <c r="B98" s="5" t="s">
        <v>138</v>
      </c>
      <c r="C98" s="25" t="s">
        <v>139</v>
      </c>
      <c r="D98" s="27" t="s">
        <v>2</v>
      </c>
      <c r="E98" s="7">
        <v>2</v>
      </c>
      <c r="F98" s="4">
        <v>18</v>
      </c>
      <c r="G98" s="4">
        <f t="shared" si="22"/>
        <v>36</v>
      </c>
      <c r="H98" s="45">
        <f t="shared" si="23"/>
        <v>43.56</v>
      </c>
      <c r="I98" s="48"/>
      <c r="J98" s="59">
        <f t="shared" si="24"/>
        <v>0</v>
      </c>
      <c r="K98" s="59">
        <f t="shared" si="21"/>
        <v>0</v>
      </c>
    </row>
    <row r="99" spans="1:11" ht="25.5" x14ac:dyDescent="0.25">
      <c r="A99" s="65">
        <v>84</v>
      </c>
      <c r="B99" s="5" t="s">
        <v>73</v>
      </c>
      <c r="C99" s="25" t="s">
        <v>140</v>
      </c>
      <c r="D99" s="27" t="s">
        <v>2</v>
      </c>
      <c r="E99" s="7">
        <v>3</v>
      </c>
      <c r="F99" s="4">
        <v>12</v>
      </c>
      <c r="G99" s="4">
        <f t="shared" si="22"/>
        <v>36</v>
      </c>
      <c r="H99" s="45">
        <f t="shared" si="23"/>
        <v>43.56</v>
      </c>
      <c r="I99" s="48"/>
      <c r="J99" s="59">
        <f t="shared" si="24"/>
        <v>0</v>
      </c>
      <c r="K99" s="59">
        <f t="shared" si="21"/>
        <v>0</v>
      </c>
    </row>
    <row r="100" spans="1:11" ht="25.5" x14ac:dyDescent="0.25">
      <c r="A100" s="64">
        <v>85</v>
      </c>
      <c r="B100" s="5" t="s">
        <v>83</v>
      </c>
      <c r="C100" s="25" t="s">
        <v>141</v>
      </c>
      <c r="D100" s="27" t="s">
        <v>2</v>
      </c>
      <c r="E100" s="7">
        <v>10</v>
      </c>
      <c r="F100" s="4">
        <v>12</v>
      </c>
      <c r="G100" s="4">
        <f t="shared" si="22"/>
        <v>120</v>
      </c>
      <c r="H100" s="45">
        <f t="shared" si="23"/>
        <v>145.19999999999999</v>
      </c>
      <c r="I100" s="48"/>
      <c r="J100" s="59">
        <f t="shared" si="24"/>
        <v>0</v>
      </c>
      <c r="K100" s="59">
        <f t="shared" si="21"/>
        <v>0</v>
      </c>
    </row>
    <row r="101" spans="1:11" x14ac:dyDescent="0.25">
      <c r="A101" s="65">
        <v>86</v>
      </c>
      <c r="B101" s="5" t="s">
        <v>6</v>
      </c>
      <c r="C101" s="25" t="s">
        <v>142</v>
      </c>
      <c r="D101" s="27" t="s">
        <v>2</v>
      </c>
      <c r="E101" s="7">
        <v>1</v>
      </c>
      <c r="F101" s="4">
        <v>107</v>
      </c>
      <c r="G101" s="4">
        <f t="shared" si="22"/>
        <v>107</v>
      </c>
      <c r="H101" s="45">
        <f t="shared" si="23"/>
        <v>129.47</v>
      </c>
      <c r="I101" s="48"/>
      <c r="J101" s="59">
        <f t="shared" si="24"/>
        <v>0</v>
      </c>
      <c r="K101" s="59">
        <f t="shared" si="21"/>
        <v>0</v>
      </c>
    </row>
    <row r="102" spans="1:11" ht="51" x14ac:dyDescent="0.25">
      <c r="A102" s="64">
        <v>87</v>
      </c>
      <c r="B102" s="5" t="s">
        <v>143</v>
      </c>
      <c r="C102" s="25" t="s">
        <v>144</v>
      </c>
      <c r="D102" s="27" t="s">
        <v>2</v>
      </c>
      <c r="E102" s="7">
        <v>10</v>
      </c>
      <c r="F102" s="4">
        <v>50</v>
      </c>
      <c r="G102" s="4">
        <f t="shared" si="22"/>
        <v>500</v>
      </c>
      <c r="H102" s="45">
        <f t="shared" si="23"/>
        <v>605</v>
      </c>
      <c r="I102" s="48"/>
      <c r="J102" s="59">
        <f t="shared" si="24"/>
        <v>0</v>
      </c>
      <c r="K102" s="59">
        <f t="shared" si="21"/>
        <v>0</v>
      </c>
    </row>
    <row r="103" spans="1:11" ht="25.5" x14ac:dyDescent="0.25">
      <c r="A103" s="65">
        <v>88</v>
      </c>
      <c r="B103" s="5" t="s">
        <v>145</v>
      </c>
      <c r="C103" s="25" t="s">
        <v>146</v>
      </c>
      <c r="D103" s="27" t="s">
        <v>4</v>
      </c>
      <c r="E103" s="7">
        <v>1</v>
      </c>
      <c r="F103" s="4">
        <v>140</v>
      </c>
      <c r="G103" s="4">
        <f t="shared" si="22"/>
        <v>140</v>
      </c>
      <c r="H103" s="45">
        <f t="shared" si="23"/>
        <v>169.4</v>
      </c>
      <c r="I103" s="48"/>
      <c r="J103" s="59">
        <f t="shared" si="24"/>
        <v>0</v>
      </c>
      <c r="K103" s="59">
        <f t="shared" si="21"/>
        <v>0</v>
      </c>
    </row>
    <row r="104" spans="1:11" ht="25.5" x14ac:dyDescent="0.25">
      <c r="A104" s="64">
        <v>89</v>
      </c>
      <c r="B104" s="5" t="s">
        <v>147</v>
      </c>
      <c r="C104" s="25" t="s">
        <v>148</v>
      </c>
      <c r="D104" s="27" t="s">
        <v>4</v>
      </c>
      <c r="E104" s="7">
        <v>1</v>
      </c>
      <c r="F104" s="4">
        <v>130</v>
      </c>
      <c r="G104" s="4">
        <f t="shared" si="22"/>
        <v>130</v>
      </c>
      <c r="H104" s="45">
        <f t="shared" si="23"/>
        <v>157.29999999999998</v>
      </c>
      <c r="I104" s="48"/>
      <c r="J104" s="59">
        <f t="shared" si="24"/>
        <v>0</v>
      </c>
      <c r="K104" s="59">
        <f t="shared" si="21"/>
        <v>0</v>
      </c>
    </row>
    <row r="105" spans="1:11" ht="39" x14ac:dyDescent="0.25">
      <c r="A105" s="65">
        <v>90</v>
      </c>
      <c r="B105" s="5" t="s">
        <v>149</v>
      </c>
      <c r="C105" s="24" t="s">
        <v>150</v>
      </c>
      <c r="D105" s="8" t="s">
        <v>4</v>
      </c>
      <c r="E105" s="7">
        <v>1</v>
      </c>
      <c r="F105" s="4">
        <v>100</v>
      </c>
      <c r="G105" s="4">
        <f t="shared" si="22"/>
        <v>100</v>
      </c>
      <c r="H105" s="45">
        <f t="shared" si="23"/>
        <v>121</v>
      </c>
      <c r="I105" s="48"/>
      <c r="J105" s="59">
        <f t="shared" si="24"/>
        <v>0</v>
      </c>
      <c r="K105" s="59">
        <f t="shared" si="21"/>
        <v>0</v>
      </c>
    </row>
    <row r="106" spans="1:11" ht="51" x14ac:dyDescent="0.25">
      <c r="A106" s="64">
        <v>91</v>
      </c>
      <c r="B106" s="38" t="s">
        <v>151</v>
      </c>
      <c r="C106" s="26" t="s">
        <v>152</v>
      </c>
      <c r="D106" s="8" t="s">
        <v>4</v>
      </c>
      <c r="E106" s="7">
        <v>2</v>
      </c>
      <c r="F106" s="4">
        <v>55</v>
      </c>
      <c r="G106" s="4">
        <f t="shared" si="22"/>
        <v>110</v>
      </c>
      <c r="H106" s="45">
        <f t="shared" si="23"/>
        <v>133.1</v>
      </c>
      <c r="I106" s="48"/>
      <c r="J106" s="59">
        <f t="shared" si="24"/>
        <v>0</v>
      </c>
      <c r="K106" s="59">
        <f t="shared" si="21"/>
        <v>0</v>
      </c>
    </row>
    <row r="107" spans="1:11" ht="114.75" x14ac:dyDescent="0.25">
      <c r="A107" s="65">
        <v>92</v>
      </c>
      <c r="B107" s="6" t="s">
        <v>60</v>
      </c>
      <c r="C107" s="39" t="s">
        <v>153</v>
      </c>
      <c r="D107" s="40" t="s">
        <v>2</v>
      </c>
      <c r="E107" s="41">
        <v>3</v>
      </c>
      <c r="F107" s="4">
        <v>230</v>
      </c>
      <c r="G107" s="4">
        <f t="shared" si="22"/>
        <v>690</v>
      </c>
      <c r="H107" s="45">
        <f t="shared" si="23"/>
        <v>834.9</v>
      </c>
      <c r="I107" s="48"/>
      <c r="J107" s="59">
        <f t="shared" si="24"/>
        <v>0</v>
      </c>
      <c r="K107" s="59">
        <f t="shared" si="21"/>
        <v>0</v>
      </c>
    </row>
    <row r="108" spans="1:11" ht="76.5" x14ac:dyDescent="0.25">
      <c r="A108" s="64">
        <v>93</v>
      </c>
      <c r="B108" s="6" t="s">
        <v>60</v>
      </c>
      <c r="C108" s="39" t="s">
        <v>154</v>
      </c>
      <c r="D108" s="40" t="s">
        <v>2</v>
      </c>
      <c r="E108" s="41">
        <v>3</v>
      </c>
      <c r="F108" s="4">
        <v>206</v>
      </c>
      <c r="G108" s="4">
        <f t="shared" si="22"/>
        <v>618</v>
      </c>
      <c r="H108" s="45">
        <f t="shared" si="23"/>
        <v>747.78</v>
      </c>
      <c r="I108" s="48"/>
      <c r="J108" s="59">
        <f t="shared" si="24"/>
        <v>0</v>
      </c>
      <c r="K108" s="59">
        <f t="shared" si="21"/>
        <v>0</v>
      </c>
    </row>
    <row r="109" spans="1:11" ht="25.5" x14ac:dyDescent="0.25">
      <c r="A109" s="65">
        <v>94</v>
      </c>
      <c r="B109" s="6" t="s">
        <v>155</v>
      </c>
      <c r="C109" s="39" t="s">
        <v>156</v>
      </c>
      <c r="D109" s="40" t="s">
        <v>2</v>
      </c>
      <c r="E109" s="41">
        <v>20</v>
      </c>
      <c r="F109" s="4">
        <v>8</v>
      </c>
      <c r="G109" s="4">
        <f t="shared" si="22"/>
        <v>160</v>
      </c>
      <c r="H109" s="45">
        <f t="shared" si="23"/>
        <v>193.6</v>
      </c>
      <c r="I109" s="48"/>
      <c r="J109" s="59">
        <f t="shared" si="24"/>
        <v>0</v>
      </c>
      <c r="K109" s="59">
        <f t="shared" si="21"/>
        <v>0</v>
      </c>
    </row>
    <row r="110" spans="1:11" x14ac:dyDescent="0.25">
      <c r="A110" s="64">
        <v>95</v>
      </c>
      <c r="B110" s="6" t="s">
        <v>88</v>
      </c>
      <c r="C110" s="39" t="s">
        <v>157</v>
      </c>
      <c r="D110" s="40" t="s">
        <v>2</v>
      </c>
      <c r="E110" s="41">
        <v>3</v>
      </c>
      <c r="F110" s="4">
        <v>15</v>
      </c>
      <c r="G110" s="4">
        <f t="shared" si="22"/>
        <v>45</v>
      </c>
      <c r="H110" s="45">
        <f t="shared" si="23"/>
        <v>54.449999999999996</v>
      </c>
      <c r="I110" s="48"/>
      <c r="J110" s="59">
        <f t="shared" si="24"/>
        <v>0</v>
      </c>
      <c r="K110" s="59">
        <f t="shared" si="21"/>
        <v>0</v>
      </c>
    </row>
    <row r="111" spans="1:11" x14ac:dyDescent="0.25">
      <c r="A111" s="65">
        <v>96</v>
      </c>
      <c r="B111" s="6" t="s">
        <v>88</v>
      </c>
      <c r="C111" s="39" t="s">
        <v>158</v>
      </c>
      <c r="D111" s="40" t="s">
        <v>2</v>
      </c>
      <c r="E111" s="41">
        <v>3</v>
      </c>
      <c r="F111" s="4">
        <v>30</v>
      </c>
      <c r="G111" s="4">
        <f t="shared" si="22"/>
        <v>90</v>
      </c>
      <c r="H111" s="45">
        <f t="shared" si="23"/>
        <v>108.89999999999999</v>
      </c>
      <c r="I111" s="48"/>
      <c r="J111" s="59">
        <f t="shared" si="24"/>
        <v>0</v>
      </c>
      <c r="K111" s="59">
        <f t="shared" si="21"/>
        <v>0</v>
      </c>
    </row>
    <row r="112" spans="1:11" ht="25.5" x14ac:dyDescent="0.25">
      <c r="A112" s="64">
        <v>97</v>
      </c>
      <c r="B112" s="6" t="s">
        <v>159</v>
      </c>
      <c r="C112" s="39" t="s">
        <v>160</v>
      </c>
      <c r="D112" s="40" t="s">
        <v>4</v>
      </c>
      <c r="E112" s="41">
        <v>2</v>
      </c>
      <c r="F112" s="4">
        <v>250</v>
      </c>
      <c r="G112" s="4">
        <f t="shared" si="22"/>
        <v>500</v>
      </c>
      <c r="H112" s="45">
        <f t="shared" si="23"/>
        <v>605</v>
      </c>
      <c r="I112" s="48"/>
      <c r="J112" s="59">
        <f t="shared" si="24"/>
        <v>0</v>
      </c>
      <c r="K112" s="59">
        <f t="shared" si="21"/>
        <v>0</v>
      </c>
    </row>
    <row r="113" spans="1:11" ht="38.25" x14ac:dyDescent="0.25">
      <c r="A113" s="65">
        <v>98</v>
      </c>
      <c r="B113" s="6" t="s">
        <v>161</v>
      </c>
      <c r="C113" s="39" t="s">
        <v>162</v>
      </c>
      <c r="D113" s="40" t="s">
        <v>4</v>
      </c>
      <c r="E113" s="41">
        <v>3</v>
      </c>
      <c r="F113" s="4">
        <v>270</v>
      </c>
      <c r="G113" s="4">
        <f t="shared" si="22"/>
        <v>810</v>
      </c>
      <c r="H113" s="45">
        <f t="shared" si="23"/>
        <v>980.1</v>
      </c>
      <c r="I113" s="48"/>
      <c r="J113" s="59">
        <f t="shared" si="24"/>
        <v>0</v>
      </c>
      <c r="K113" s="59">
        <f t="shared" si="21"/>
        <v>0</v>
      </c>
    </row>
    <row r="114" spans="1:11" ht="25.5" x14ac:dyDescent="0.25">
      <c r="A114" s="64">
        <v>99</v>
      </c>
      <c r="B114" s="6" t="s">
        <v>163</v>
      </c>
      <c r="C114" s="39" t="s">
        <v>164</v>
      </c>
      <c r="D114" s="40" t="s">
        <v>4</v>
      </c>
      <c r="E114" s="41">
        <v>1</v>
      </c>
      <c r="F114" s="4">
        <v>130</v>
      </c>
      <c r="G114" s="4">
        <f t="shared" si="22"/>
        <v>130</v>
      </c>
      <c r="H114" s="45">
        <f t="shared" si="23"/>
        <v>157.29999999999998</v>
      </c>
      <c r="I114" s="48"/>
      <c r="J114" s="59">
        <f t="shared" si="24"/>
        <v>0</v>
      </c>
      <c r="K114" s="59">
        <f t="shared" si="21"/>
        <v>0</v>
      </c>
    </row>
    <row r="115" spans="1:11" ht="25.5" x14ac:dyDescent="0.25">
      <c r="A115" s="65">
        <v>100</v>
      </c>
      <c r="B115" s="6" t="s">
        <v>165</v>
      </c>
      <c r="C115" s="39" t="s">
        <v>166</v>
      </c>
      <c r="D115" s="40" t="s">
        <v>167</v>
      </c>
      <c r="E115" s="41">
        <v>1</v>
      </c>
      <c r="F115" s="4">
        <v>210</v>
      </c>
      <c r="G115" s="4">
        <f t="shared" si="22"/>
        <v>210</v>
      </c>
      <c r="H115" s="45">
        <f t="shared" si="23"/>
        <v>254.1</v>
      </c>
      <c r="I115" s="48"/>
      <c r="J115" s="59">
        <f t="shared" si="24"/>
        <v>0</v>
      </c>
      <c r="K115" s="59">
        <f t="shared" si="21"/>
        <v>0</v>
      </c>
    </row>
    <row r="116" spans="1:11" ht="51" x14ac:dyDescent="0.25">
      <c r="A116" s="64">
        <v>101</v>
      </c>
      <c r="B116" s="6" t="s">
        <v>168</v>
      </c>
      <c r="C116" s="39" t="s">
        <v>169</v>
      </c>
      <c r="D116" s="40" t="s">
        <v>2</v>
      </c>
      <c r="E116" s="41">
        <v>20</v>
      </c>
      <c r="F116" s="4">
        <v>3.5</v>
      </c>
      <c r="G116" s="4">
        <f t="shared" si="22"/>
        <v>70</v>
      </c>
      <c r="H116" s="45">
        <f t="shared" si="23"/>
        <v>84.7</v>
      </c>
      <c r="I116" s="48"/>
      <c r="J116" s="59">
        <f t="shared" si="24"/>
        <v>0</v>
      </c>
      <c r="K116" s="59">
        <f t="shared" si="21"/>
        <v>0</v>
      </c>
    </row>
    <row r="117" spans="1:11" ht="51" x14ac:dyDescent="0.25">
      <c r="A117" s="65">
        <v>102</v>
      </c>
      <c r="B117" s="6" t="s">
        <v>168</v>
      </c>
      <c r="C117" s="39" t="s">
        <v>170</v>
      </c>
      <c r="D117" s="40" t="s">
        <v>2</v>
      </c>
      <c r="E117" s="41">
        <v>20</v>
      </c>
      <c r="F117" s="4">
        <v>5</v>
      </c>
      <c r="G117" s="4">
        <f t="shared" si="22"/>
        <v>100</v>
      </c>
      <c r="H117" s="45">
        <f t="shared" si="23"/>
        <v>121</v>
      </c>
      <c r="I117" s="48"/>
      <c r="J117" s="59">
        <f t="shared" si="24"/>
        <v>0</v>
      </c>
      <c r="K117" s="59">
        <f t="shared" si="21"/>
        <v>0</v>
      </c>
    </row>
    <row r="118" spans="1:11" ht="51" x14ac:dyDescent="0.25">
      <c r="A118" s="64">
        <v>103</v>
      </c>
      <c r="B118" s="6" t="s">
        <v>168</v>
      </c>
      <c r="C118" s="39" t="s">
        <v>171</v>
      </c>
      <c r="D118" s="40" t="s">
        <v>2</v>
      </c>
      <c r="E118" s="41">
        <v>20</v>
      </c>
      <c r="F118" s="4">
        <v>10</v>
      </c>
      <c r="G118" s="4">
        <f t="shared" si="22"/>
        <v>200</v>
      </c>
      <c r="H118" s="45">
        <f t="shared" si="23"/>
        <v>242</v>
      </c>
      <c r="I118" s="48"/>
      <c r="J118" s="59">
        <f t="shared" si="24"/>
        <v>0</v>
      </c>
      <c r="K118" s="59">
        <f t="shared" si="21"/>
        <v>0</v>
      </c>
    </row>
    <row r="119" spans="1:11" ht="51" x14ac:dyDescent="0.25">
      <c r="A119" s="65">
        <v>104</v>
      </c>
      <c r="B119" s="6" t="s">
        <v>168</v>
      </c>
      <c r="C119" s="39" t="s">
        <v>172</v>
      </c>
      <c r="D119" s="40" t="s">
        <v>2</v>
      </c>
      <c r="E119" s="41">
        <v>20</v>
      </c>
      <c r="F119" s="4">
        <v>5.2</v>
      </c>
      <c r="G119" s="4">
        <f t="shared" si="22"/>
        <v>104</v>
      </c>
      <c r="H119" s="45">
        <f t="shared" si="23"/>
        <v>125.84</v>
      </c>
      <c r="I119" s="48"/>
      <c r="J119" s="59">
        <f t="shared" si="24"/>
        <v>0</v>
      </c>
      <c r="K119" s="59">
        <f t="shared" si="21"/>
        <v>0</v>
      </c>
    </row>
    <row r="120" spans="1:11" ht="51" x14ac:dyDescent="0.25">
      <c r="A120" s="64">
        <v>105</v>
      </c>
      <c r="B120" s="6" t="s">
        <v>168</v>
      </c>
      <c r="C120" s="39" t="s">
        <v>173</v>
      </c>
      <c r="D120" s="40" t="s">
        <v>2</v>
      </c>
      <c r="E120" s="41">
        <v>20</v>
      </c>
      <c r="F120" s="4">
        <v>4.5999999999999996</v>
      </c>
      <c r="G120" s="4">
        <f t="shared" si="22"/>
        <v>92</v>
      </c>
      <c r="H120" s="45">
        <f t="shared" si="23"/>
        <v>111.32</v>
      </c>
      <c r="I120" s="48"/>
      <c r="J120" s="59">
        <f t="shared" si="24"/>
        <v>0</v>
      </c>
      <c r="K120" s="59">
        <f t="shared" si="21"/>
        <v>0</v>
      </c>
    </row>
    <row r="121" spans="1:11" ht="51.75" x14ac:dyDescent="0.25">
      <c r="A121" s="68">
        <v>106</v>
      </c>
      <c r="B121" s="38" t="s">
        <v>168</v>
      </c>
      <c r="C121" s="42" t="s">
        <v>174</v>
      </c>
      <c r="D121" s="40" t="s">
        <v>2</v>
      </c>
      <c r="E121" s="41">
        <v>20</v>
      </c>
      <c r="F121" s="33">
        <v>17</v>
      </c>
      <c r="G121" s="33">
        <f t="shared" si="22"/>
        <v>340</v>
      </c>
      <c r="H121" s="45">
        <f t="shared" si="23"/>
        <v>411.4</v>
      </c>
      <c r="I121" s="48"/>
      <c r="J121" s="59">
        <f t="shared" si="24"/>
        <v>0</v>
      </c>
      <c r="K121" s="59">
        <f t="shared" si="21"/>
        <v>0</v>
      </c>
    </row>
    <row r="122" spans="1:11" x14ac:dyDescent="0.25">
      <c r="A122" s="101" t="s">
        <v>98</v>
      </c>
      <c r="B122" s="104"/>
      <c r="C122" s="104"/>
      <c r="D122" s="104"/>
      <c r="E122" s="104"/>
      <c r="F122" s="108"/>
      <c r="G122" s="79">
        <f>SUM(G84:G121)</f>
        <v>10337</v>
      </c>
      <c r="H122" s="51">
        <f>SUM(H84:H121)</f>
        <v>12507.770000000002</v>
      </c>
      <c r="I122" s="51">
        <f t="shared" ref="I122:K122" si="25">SUM(I84:I121)</f>
        <v>0</v>
      </c>
      <c r="J122" s="63">
        <f t="shared" si="25"/>
        <v>0</v>
      </c>
      <c r="K122" s="63">
        <f t="shared" si="25"/>
        <v>0</v>
      </c>
    </row>
    <row r="123" spans="1:11" ht="16.5" customHeight="1" x14ac:dyDescent="0.25">
      <c r="A123" s="105" t="s">
        <v>175</v>
      </c>
      <c r="B123" s="106"/>
      <c r="C123" s="106"/>
      <c r="D123" s="106"/>
      <c r="E123" s="106"/>
      <c r="F123" s="106"/>
      <c r="G123" s="106"/>
      <c r="H123" s="106"/>
      <c r="I123" s="106"/>
      <c r="J123" s="106"/>
      <c r="K123" s="107"/>
    </row>
    <row r="124" spans="1:11" ht="25.5" x14ac:dyDescent="0.25">
      <c r="A124" s="64">
        <v>107</v>
      </c>
      <c r="B124" s="10" t="s">
        <v>176</v>
      </c>
      <c r="C124" s="20" t="s">
        <v>177</v>
      </c>
      <c r="D124" s="21" t="s">
        <v>4</v>
      </c>
      <c r="E124" s="46">
        <v>2</v>
      </c>
      <c r="F124" s="3">
        <v>110</v>
      </c>
      <c r="G124" s="3">
        <f>E124*F124</f>
        <v>220</v>
      </c>
      <c r="H124" s="45">
        <f>G124*1.21</f>
        <v>266.2</v>
      </c>
      <c r="I124" s="48"/>
      <c r="J124" s="59">
        <f>SUM(E124*I124)</f>
        <v>0</v>
      </c>
      <c r="K124" s="59">
        <f t="shared" ref="K124:K130" si="26">SUM(J124*1.21)</f>
        <v>0</v>
      </c>
    </row>
    <row r="125" spans="1:11" ht="38.25" x14ac:dyDescent="0.25">
      <c r="A125" s="65">
        <v>108</v>
      </c>
      <c r="B125" s="5" t="s">
        <v>178</v>
      </c>
      <c r="C125" s="25" t="s">
        <v>179</v>
      </c>
      <c r="D125" s="27" t="s">
        <v>2</v>
      </c>
      <c r="E125" s="7">
        <v>3</v>
      </c>
      <c r="F125" s="4">
        <v>25</v>
      </c>
      <c r="G125" s="4">
        <f t="shared" ref="G125:G130" si="27">E125*F125</f>
        <v>75</v>
      </c>
      <c r="H125" s="45">
        <f t="shared" ref="H125:H130" si="28">G125*1.21</f>
        <v>90.75</v>
      </c>
      <c r="I125" s="48"/>
      <c r="J125" s="59">
        <f t="shared" ref="J125:J130" si="29">SUM(E125*I125)</f>
        <v>0</v>
      </c>
      <c r="K125" s="59">
        <f t="shared" si="26"/>
        <v>0</v>
      </c>
    </row>
    <row r="126" spans="1:11" ht="63.75" x14ac:dyDescent="0.25">
      <c r="A126" s="65">
        <v>109</v>
      </c>
      <c r="B126" s="5" t="s">
        <v>115</v>
      </c>
      <c r="C126" s="25" t="s">
        <v>180</v>
      </c>
      <c r="D126" s="27" t="s">
        <v>4</v>
      </c>
      <c r="E126" s="7">
        <v>4</v>
      </c>
      <c r="F126" s="4">
        <v>50</v>
      </c>
      <c r="G126" s="4">
        <f t="shared" si="27"/>
        <v>200</v>
      </c>
      <c r="H126" s="45">
        <f t="shared" si="28"/>
        <v>242</v>
      </c>
      <c r="I126" s="48"/>
      <c r="J126" s="59">
        <f t="shared" si="29"/>
        <v>0</v>
      </c>
      <c r="K126" s="59">
        <f t="shared" si="26"/>
        <v>0</v>
      </c>
    </row>
    <row r="127" spans="1:11" x14ac:dyDescent="0.25">
      <c r="A127" s="65">
        <v>110</v>
      </c>
      <c r="B127" s="5" t="s">
        <v>181</v>
      </c>
      <c r="C127" s="25" t="s">
        <v>182</v>
      </c>
      <c r="D127" s="27" t="s">
        <v>4</v>
      </c>
      <c r="E127" s="7">
        <v>4</v>
      </c>
      <c r="F127" s="4">
        <v>50</v>
      </c>
      <c r="G127" s="4">
        <f t="shared" si="27"/>
        <v>200</v>
      </c>
      <c r="H127" s="45">
        <f t="shared" si="28"/>
        <v>242</v>
      </c>
      <c r="I127" s="48"/>
      <c r="J127" s="59">
        <f t="shared" si="29"/>
        <v>0</v>
      </c>
      <c r="K127" s="59">
        <f t="shared" si="26"/>
        <v>0</v>
      </c>
    </row>
    <row r="128" spans="1:11" ht="63.75" x14ac:dyDescent="0.25">
      <c r="A128" s="65">
        <v>111</v>
      </c>
      <c r="B128" s="5" t="s">
        <v>88</v>
      </c>
      <c r="C128" s="66" t="s">
        <v>183</v>
      </c>
      <c r="D128" s="27" t="s">
        <v>2</v>
      </c>
      <c r="E128" s="7">
        <v>5</v>
      </c>
      <c r="F128" s="4">
        <v>25</v>
      </c>
      <c r="G128" s="4">
        <f t="shared" si="27"/>
        <v>125</v>
      </c>
      <c r="H128" s="45">
        <f t="shared" si="28"/>
        <v>151.25</v>
      </c>
      <c r="I128" s="48"/>
      <c r="J128" s="59">
        <f t="shared" si="29"/>
        <v>0</v>
      </c>
      <c r="K128" s="59">
        <f t="shared" si="26"/>
        <v>0</v>
      </c>
    </row>
    <row r="129" spans="1:11" ht="38.25" x14ac:dyDescent="0.25">
      <c r="A129" s="65">
        <v>112</v>
      </c>
      <c r="B129" s="5" t="s">
        <v>184</v>
      </c>
      <c r="C129" s="25" t="s">
        <v>185</v>
      </c>
      <c r="D129" s="27" t="s">
        <v>2</v>
      </c>
      <c r="E129" s="7">
        <v>5</v>
      </c>
      <c r="F129" s="4">
        <v>25</v>
      </c>
      <c r="G129" s="4">
        <f t="shared" si="27"/>
        <v>125</v>
      </c>
      <c r="H129" s="45">
        <f t="shared" si="28"/>
        <v>151.25</v>
      </c>
      <c r="I129" s="48"/>
      <c r="J129" s="59">
        <f t="shared" si="29"/>
        <v>0</v>
      </c>
      <c r="K129" s="59">
        <f t="shared" si="26"/>
        <v>0</v>
      </c>
    </row>
    <row r="130" spans="1:11" ht="38.25" x14ac:dyDescent="0.25">
      <c r="A130" s="65">
        <v>113</v>
      </c>
      <c r="B130" s="5" t="s">
        <v>186</v>
      </c>
      <c r="C130" s="25" t="s">
        <v>187</v>
      </c>
      <c r="D130" s="27" t="s">
        <v>2</v>
      </c>
      <c r="E130" s="7">
        <v>15</v>
      </c>
      <c r="F130" s="4">
        <v>28</v>
      </c>
      <c r="G130" s="4">
        <f t="shared" si="27"/>
        <v>420</v>
      </c>
      <c r="H130" s="45">
        <f t="shared" si="28"/>
        <v>508.2</v>
      </c>
      <c r="I130" s="48"/>
      <c r="J130" s="59">
        <f t="shared" si="29"/>
        <v>0</v>
      </c>
      <c r="K130" s="59">
        <f t="shared" si="26"/>
        <v>0</v>
      </c>
    </row>
    <row r="131" spans="1:11" ht="15.75" thickBot="1" x14ac:dyDescent="0.3">
      <c r="A131" s="69"/>
      <c r="B131" s="49"/>
      <c r="C131" s="49"/>
      <c r="D131" s="49"/>
      <c r="E131" s="49"/>
      <c r="F131" s="49"/>
      <c r="G131" s="80">
        <f>SUM(G124:G130)</f>
        <v>1365</v>
      </c>
      <c r="H131" s="50">
        <f>SUM(H124:H130)</f>
        <v>1651.65</v>
      </c>
      <c r="I131" s="50">
        <f t="shared" ref="I131:K131" si="30">SUM(I124:I130)</f>
        <v>0</v>
      </c>
      <c r="J131" s="70">
        <f t="shared" si="30"/>
        <v>0</v>
      </c>
      <c r="K131" s="70">
        <f t="shared" si="30"/>
        <v>0</v>
      </c>
    </row>
    <row r="132" spans="1:11" s="74" customFormat="1" ht="17.25" thickTop="1" thickBot="1" x14ac:dyDescent="0.3">
      <c r="A132" s="91" t="s">
        <v>198</v>
      </c>
      <c r="B132" s="92"/>
      <c r="C132" s="92"/>
      <c r="D132" s="92"/>
      <c r="E132" s="92"/>
      <c r="F132" s="93"/>
      <c r="G132" s="72">
        <f>SUM(G131+G122+G82+G69+G37+G33+G7)</f>
        <v>24600</v>
      </c>
      <c r="H132" s="72">
        <f>SUM(H131+H122+H82+H69+H37+H33+H7)</f>
        <v>29766</v>
      </c>
      <c r="I132" s="72"/>
      <c r="J132" s="72">
        <f t="shared" ref="I132:K132" si="31">SUM(J131+J122+J82+J69+J37+J33+J7)</f>
        <v>0</v>
      </c>
      <c r="K132" s="73">
        <f t="shared" si="31"/>
        <v>0</v>
      </c>
    </row>
    <row r="134" spans="1:11" ht="19.5" customHeight="1" x14ac:dyDescent="0.25">
      <c r="A134" s="95" t="s">
        <v>201</v>
      </c>
      <c r="B134" s="96"/>
      <c r="C134" s="97"/>
      <c r="D134" s="82"/>
      <c r="E134" s="82"/>
      <c r="F134" s="83"/>
      <c r="G134" s="82"/>
      <c r="H134" s="82"/>
      <c r="I134" s="82"/>
      <c r="J134" s="82"/>
      <c r="K134" s="82"/>
    </row>
    <row r="135" spans="1:11" x14ac:dyDescent="0.25">
      <c r="A135" s="82"/>
      <c r="B135" s="82"/>
      <c r="C135" s="84"/>
      <c r="D135" s="82"/>
      <c r="E135" s="82"/>
      <c r="F135" s="83"/>
      <c r="G135" s="82"/>
      <c r="H135" s="82"/>
      <c r="I135" s="82"/>
      <c r="J135" s="82"/>
      <c r="K135" s="82"/>
    </row>
    <row r="136" spans="1:11" x14ac:dyDescent="0.25">
      <c r="A136" s="82"/>
      <c r="B136" s="82"/>
      <c r="C136" s="84"/>
      <c r="D136" s="85"/>
      <c r="E136" s="85"/>
      <c r="F136" s="86"/>
      <c r="G136" s="82"/>
      <c r="H136" s="82"/>
      <c r="I136" s="82"/>
      <c r="J136" s="82"/>
      <c r="K136" s="82"/>
    </row>
    <row r="137" spans="1:11" x14ac:dyDescent="0.25">
      <c r="A137" s="82"/>
      <c r="B137" s="82"/>
      <c r="C137" s="84"/>
      <c r="D137" s="94"/>
      <c r="E137" s="94"/>
      <c r="F137" s="94"/>
      <c r="G137" s="82"/>
      <c r="H137" s="82"/>
      <c r="I137" s="82"/>
      <c r="J137" s="82"/>
      <c r="K137" s="82"/>
    </row>
    <row r="138" spans="1:11" x14ac:dyDescent="0.25">
      <c r="A138" s="82"/>
      <c r="B138" s="82"/>
      <c r="C138" s="84"/>
      <c r="D138" s="82"/>
      <c r="E138" s="82"/>
      <c r="F138" s="83"/>
      <c r="G138" s="82"/>
      <c r="H138" s="82"/>
      <c r="I138" s="82"/>
      <c r="J138" s="82"/>
      <c r="K138" s="82"/>
    </row>
    <row r="139" spans="1:11" x14ac:dyDescent="0.25">
      <c r="A139" s="82"/>
      <c r="B139" s="82"/>
      <c r="C139" s="84"/>
      <c r="D139" s="82"/>
      <c r="E139" s="82"/>
      <c r="F139" s="83"/>
      <c r="G139" s="82"/>
      <c r="H139" s="82"/>
      <c r="I139" s="82"/>
      <c r="J139" s="82"/>
      <c r="K139" s="82"/>
    </row>
    <row r="140" spans="1:11" x14ac:dyDescent="0.25">
      <c r="A140" s="82"/>
      <c r="B140" s="82"/>
      <c r="C140" s="84"/>
      <c r="D140" s="82"/>
      <c r="E140" s="82"/>
      <c r="F140" s="83"/>
      <c r="G140" s="82"/>
      <c r="H140" s="82"/>
      <c r="I140" s="82"/>
      <c r="J140" s="82"/>
      <c r="K140" s="82"/>
    </row>
    <row r="141" spans="1:11" x14ac:dyDescent="0.25">
      <c r="A141" s="82"/>
      <c r="B141" s="82"/>
      <c r="C141" s="84"/>
      <c r="D141" s="82"/>
      <c r="E141" s="82"/>
      <c r="F141" s="83"/>
      <c r="G141" s="82"/>
      <c r="H141" s="82"/>
      <c r="I141" s="82"/>
      <c r="J141" s="82"/>
      <c r="K141" s="82"/>
    </row>
    <row r="142" spans="1:11" x14ac:dyDescent="0.25">
      <c r="A142" s="82"/>
      <c r="B142" s="82"/>
      <c r="C142" s="84"/>
      <c r="D142" s="82"/>
      <c r="E142" s="82"/>
      <c r="F142" s="83"/>
      <c r="G142" s="82"/>
      <c r="H142" s="82"/>
      <c r="I142" s="82"/>
      <c r="J142" s="82"/>
      <c r="K142" s="82"/>
    </row>
    <row r="143" spans="1:11" ht="15.75" thickBot="1" x14ac:dyDescent="0.3">
      <c r="A143" s="82"/>
      <c r="B143" s="82"/>
      <c r="C143" s="84"/>
      <c r="D143" s="82"/>
      <c r="E143" s="82"/>
      <c r="F143" s="87"/>
      <c r="G143" s="88"/>
      <c r="H143" s="88"/>
      <c r="I143" s="88"/>
      <c r="J143" s="88"/>
      <c r="K143" s="88"/>
    </row>
    <row r="144" spans="1:11" x14ac:dyDescent="0.25">
      <c r="A144" s="82"/>
      <c r="B144" s="82"/>
      <c r="C144" s="84"/>
      <c r="D144" s="82"/>
      <c r="E144" s="82"/>
      <c r="F144" s="89"/>
      <c r="G144" s="89"/>
      <c r="I144" s="90" t="s">
        <v>200</v>
      </c>
      <c r="J144" s="89"/>
      <c r="K144" s="89"/>
    </row>
    <row r="145" spans="1:11" x14ac:dyDescent="0.25">
      <c r="A145" s="82"/>
      <c r="B145" s="82"/>
      <c r="C145" s="84"/>
      <c r="D145" s="82"/>
      <c r="E145" s="82"/>
      <c r="F145" s="71"/>
      <c r="G145"/>
      <c r="I145"/>
      <c r="J145" s="82"/>
      <c r="K145" s="82"/>
    </row>
  </sheetData>
  <mergeCells count="16">
    <mergeCell ref="A132:F132"/>
    <mergeCell ref="D137:F137"/>
    <mergeCell ref="A134:C134"/>
    <mergeCell ref="A5:K5"/>
    <mergeCell ref="A7:F7"/>
    <mergeCell ref="A33:F33"/>
    <mergeCell ref="A37:F37"/>
    <mergeCell ref="A69:F69"/>
    <mergeCell ref="A8:K8"/>
    <mergeCell ref="A34:K34"/>
    <mergeCell ref="A38:K38"/>
    <mergeCell ref="A82:F82"/>
    <mergeCell ref="A122:F122"/>
    <mergeCell ref="A70:K70"/>
    <mergeCell ref="A83:K83"/>
    <mergeCell ref="A123:K123"/>
  </mergeCells>
  <pageMargins left="0.70866141732283472" right="0.70866141732283472" top="0.78740157480314965" bottom="0.78740157480314965"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ÚJF AV ČR. v. v. 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Svobodová</dc:creator>
  <cp:lastModifiedBy>smolova</cp:lastModifiedBy>
  <cp:lastPrinted>2019-06-06T11:08:30Z</cp:lastPrinted>
  <dcterms:created xsi:type="dcterms:W3CDTF">2018-07-10T13:01:57Z</dcterms:created>
  <dcterms:modified xsi:type="dcterms:W3CDTF">2019-06-10T10:28:30Z</dcterms:modified>
</cp:coreProperties>
</file>