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Techn. specifikace" sheetId="3" r:id="rId1"/>
  </sheets>
  <definedNames/>
  <calcPr calcId="152511"/>
</workbook>
</file>

<file path=xl/sharedStrings.xml><?xml version="1.0" encoding="utf-8"?>
<sst xmlns="http://schemas.openxmlformats.org/spreadsheetml/2006/main" count="167" uniqueCount="92">
  <si>
    <t>Dopravné, balné, pojistné</t>
  </si>
  <si>
    <t>počet kusů</t>
  </si>
  <si>
    <t>Celková cena bez DPH</t>
  </si>
  <si>
    <t>Celková cena s DPH</t>
  </si>
  <si>
    <t>Jednotková cena bez DPH v Kč</t>
  </si>
  <si>
    <t>Celková cena za položku (bez DPH) v Kč</t>
  </si>
  <si>
    <t>VYHOVUJE  / NEVYHOVUJE</t>
  </si>
  <si>
    <t xml:space="preserve">Technický popis </t>
  </si>
  <si>
    <t>Položka</t>
  </si>
  <si>
    <t>Předpokládaná cena - jednotková (bez DPH) v Kč</t>
  </si>
  <si>
    <t>Předpokládaná cena - celkem (bez DPH) v Kč</t>
  </si>
  <si>
    <t>Předpokládaná cena - celkem (s DPH) v Kč</t>
  </si>
  <si>
    <t>Drážková matice, pro drážku 8mm, M8, kompatibilní s ITEM</t>
  </si>
  <si>
    <t>Šroub s půlkulatou hlavou M8x16 pozink - ISO7380, kompatibilní s ITEM</t>
  </si>
  <si>
    <t>Hliníkový profil, drážka 8mm, 120x40, kompatibilní s ITEM</t>
  </si>
  <si>
    <t>Plastová krytka, pro drážku 8mm, 120x40, kompatibilní s ITEM</t>
  </si>
  <si>
    <t>Hliníkový úhelník 160x160-40 Al M8, kompatibilní s ITEM</t>
  </si>
  <si>
    <t>Spojovací sada pro úhelník 8 160x160 M8, kompatibilní s ITEM</t>
  </si>
  <si>
    <t>Hliníkový profil, drážka 8mm, 160x60, kompatibilní s ITEM</t>
  </si>
  <si>
    <t>Hliníkový profil, drážka 8mm, 200x40, kompatibiní s ITEM</t>
  </si>
  <si>
    <t>Plastová krytka, pro drážku 8mm, 200x40,černá, kompatibilní s ITEM</t>
  </si>
  <si>
    <t>Hliníkový úhelník, pro drážku 8mm, 40x40, sada, kompatibilní s ITEM</t>
  </si>
  <si>
    <t>Hliníkový úhelník, pro drážku 8mm, 80x80, sada, kompatibilní s ITEM</t>
  </si>
  <si>
    <t>Hliníkový profil, drážka 8mm, 80x80, kompatibilní s ITEM</t>
  </si>
  <si>
    <t>Plastová krytka, pro drážku 8mm, 80x80, kompatibilní s ITEM</t>
  </si>
  <si>
    <t>Automatický čelní spoj, pro drážku 8mm, kompatibilní s ITEM</t>
  </si>
  <si>
    <t>Pojezdová hliníková kulatina D10, 6m, kompatibilní s ITEM</t>
  </si>
  <si>
    <t>Držák pojezdové kulatiny D10, kompatibilní s ITEM</t>
  </si>
  <si>
    <t>Stírací krytka, D10, kompatibilní s ITEM</t>
  </si>
  <si>
    <t>Hliníkový profil, drážka 8mm, 240x28, kompatibilní s ITEM</t>
  </si>
  <si>
    <t>Plastová krytka, pro drážku 8mm, 160x80, kompatibilní s ITEM</t>
  </si>
  <si>
    <t>Plastová krytka, pro drážku 8mm, 240x28, kompatibilní s ITEM</t>
  </si>
  <si>
    <t>Ložisková jednotka, pro 8mm, D10, kompatibilní s ITEM</t>
  </si>
  <si>
    <t>Automatický čelní spoj, pro 8mm, kompatibilní s ITEM</t>
  </si>
  <si>
    <t>Hliníkový profil, drážka 8mm, 40x40, kompatibilní s ITEM</t>
  </si>
  <si>
    <t>Automatický spoj, pro 8mm, kompatibilní s ITEM</t>
  </si>
  <si>
    <t>Pojezdové kolo se stavěcí nožkou, D62, 120x120, kompatibilní s ITEM</t>
  </si>
  <si>
    <t>Drážkový posuvný závěs, 8mm, 80x40, kompatibilní s ITEM</t>
  </si>
  <si>
    <t>Karabina, 60, D6, kompatibilní s ITEM</t>
  </si>
  <si>
    <t>Karabina, 80, D8, kompatibilní s ITEM</t>
  </si>
  <si>
    <t>Držák magnetický, pro drážku 8mm, kompatibilní s ITEM</t>
  </si>
  <si>
    <t>Libela, 8mm, D20, kompaitbilní s ITEM</t>
  </si>
  <si>
    <t>Balancer 4-6 kg, kompatibilní s ITEM</t>
  </si>
  <si>
    <t>Držák dokumentů, pro drážku 8mm, A4, kompatibilní s ITEM</t>
  </si>
  <si>
    <t>Hliníkový profil ochranný, drážka 6mm, 30x15, kompatibilní s ITEM</t>
  </si>
  <si>
    <t>Hliníkový profil ochranný, drážka 8mm, 40x20, kompatibilní s ITEM</t>
  </si>
  <si>
    <t>Hliníkový profil ochranný, drážka 8mm, 40x20-90°, kompatibilní s ITEM</t>
  </si>
  <si>
    <t>Univerzální držák rozvodů, pro drážku 8mm, kompatibilní s ITEM</t>
  </si>
  <si>
    <t>Univerzální držák rozvodů, pro drážku 6mm, kompatibilní s ITEM</t>
  </si>
  <si>
    <t>Držák kabelů a hadic, pro drážku 8mm, kompatibilní s ITEM</t>
  </si>
  <si>
    <t>Hliníkový profil, 8mm, 40x40, kompatibilní s ITEM</t>
  </si>
  <si>
    <t>Hliníkový profil, 8mm, 40x40, L, kompatibilnmí s ITEM</t>
  </si>
  <si>
    <t>Hliníkový profil, 6mm , 30x30, L, kompatibilní s ITEM</t>
  </si>
  <si>
    <t>Automatický spoj, pro drážku 6mm, kompatibilní s ITEM</t>
  </si>
  <si>
    <t>Drážková matice, pro drážku 6mm, M6, kompatibilní s ITEM</t>
  </si>
  <si>
    <t>Drážková matice, pro drážku 8mm, M8, těžká, kompatibilní s ITEM</t>
  </si>
  <si>
    <t>Drážková matice, pro drážku 8mm, M6, težká, kompatibilní s ITEM</t>
  </si>
  <si>
    <t>Plastová krytka, pro drážku 8mm, 40x40, kompatibilní s ITEM</t>
  </si>
  <si>
    <t>Plastová krytka, pro drážku 6mm, 30x30, kompatibilní s ITEM</t>
  </si>
  <si>
    <t>Stavěcí nožka, pro drážku 6mm, D30, M6x60, kompatibilní s ITEM</t>
  </si>
  <si>
    <t>Hliníkový profil deskový, drážka 8mm, 152x20, kompatibilní s ITEM</t>
  </si>
  <si>
    <t>Hliníkový profil deskový - spojovací, drážka 8mm, 55x20, kompatibilní s ITEM</t>
  </si>
  <si>
    <t>Hliníkový profil X, drážka 8mm, 80x16, kompatibilní s ITEM</t>
  </si>
  <si>
    <t>Hliníkový profil X, drážka 8mm, 40x16, L, kompatibilní s ITEM</t>
  </si>
  <si>
    <t>Hliníkový profil, drážka 8mm, 200x28, kompatibilní s ITE</t>
  </si>
  <si>
    <t>Hliníkový profil, drážka 8mm, 160x28, kompatibilní s ITEM</t>
  </si>
  <si>
    <t>Hlinikový profil, drážka 8mm, 120x16, kompatibilní s ITEM</t>
  </si>
  <si>
    <t>Plastová krytka, 5/8, 160x16, kompatibilní s ITEM</t>
  </si>
  <si>
    <t>Plastová krytka, pro drážku 8mm, 160x28, kompatibilní s ITEM</t>
  </si>
  <si>
    <t>Plastová krytka, pro drážku 8mm, 200x28, černá, kompatibilní s ITEM</t>
  </si>
  <si>
    <t>Plastová krytka, pro drážku 8mm, 240x28, černá, kompatibilní s ITEM</t>
  </si>
  <si>
    <t>Plastová krytka X, pro drážku 8mm, 80x16, šedá RAL 7042, kompatibilní s ITEM</t>
  </si>
  <si>
    <t>Hliníkový profil, drážka 8mm, 80x40, kompatibilní s ITEM</t>
  </si>
  <si>
    <t>Hliníkový profil, drážka 8mm, 120x40, L, kompatibilní s ITEM</t>
  </si>
  <si>
    <t>Hliníkový profil, drážka 8mm, 160x40, L, kompatibilní s ITEM</t>
  </si>
  <si>
    <t>Automatický spoj, drážka 8mm, 40, kompatibilní s ITEM</t>
  </si>
  <si>
    <t>Automatický spoj, drážka 8mm, 80, kompatibilní s ITEM</t>
  </si>
  <si>
    <t>Přímý spoj, drážka 8mm, úhel 90°, kompatibilní s ITEM</t>
  </si>
  <si>
    <t>Hliníkový úhelník, V 5, 20, kompatibilní s ITEM</t>
  </si>
  <si>
    <t>Hliníkový úhelník, V 6, 30, kompatibilní s ITEM</t>
  </si>
  <si>
    <t>Hliníkový úhelník, V 8, 40, kompatibilní s ITEM</t>
  </si>
  <si>
    <t>Úhlový spojovací prvek, 2 ,40x40-45, kompatibilní s ITEM</t>
  </si>
  <si>
    <t>Plastová krytka, pro drážku 8mm, 40x40-45, kompatibilní s ITEM</t>
  </si>
  <si>
    <t>Hliníkový úhelník, pro drážku 8mm, 40x40-45°, kompatibilní s ITEM</t>
  </si>
  <si>
    <t>Přímý spoj, drážka 8mm, kompatibilní s ITEM</t>
  </si>
  <si>
    <t>Výškově polohovatelný stůl pod mikroskop:
- rozměry desky: 90 cm (široká) x 43 cm (hluboká), tloušťka 35-40mm, barva desky šedá
- maximální šířka stolu mimo horní desku 80 cm
- maximální hloubka stolu mimo horní desku 43 cm
- nohy po stranách - prostor pod stolem s možností zasunutí kancelářské židle či křesla
- Výškové nastavení stolu minimálně v rozsahu 90-130 cm (nad podlahou)
- Elektrické polohování pro nastavení optimální polohy stolu před pozorováním.
- Nosnost minimálně 150 kg
- Minimální rychlost polohování 10 mm/s
- kabelové nebo dálkové ovládání pohybu nahoru-dolů. V případě kabelového ovládání možnost snadné montáže jak na levou tak na pravou stranu stolu 
- Polohovatelné nohy pro vyrovnání nerovností podlahy o základně D=40mm
- Hladce výsuvná deska pro umístění standardní PC klávesnice s prostorem pro myši pod hlavní deskou stolu
- Možnost jednoduchého ukotvení stolu ke zdi
- Možnost dodatečné montáže dalšího příslušenství na boky a z přední strany stolu pomocí normalizovaného systému hliníkových profilů (do T-drážek)</t>
  </si>
  <si>
    <t>Přístrojový kryt: 
- rám z normalizovaného systému hliníkových profilů průřezu 40x40mm s T-drážkou (všechny strany)
- výška rámu 2m, šířka 1m. hloubka 1m (vše vnější obrys)
- Pevné neprůhledné plochy (výplně): levá, pravá
- pevné průhledné plochy (výplně): horní
- zadní stěna bez výplně kotvená ke stěně
- dno bez výplně kotvené k podlaze
- přední stěna kompletně otevíratelná, panty vlevo, madlo vpravo, zajištění dveří v zavřené poloze kuličkovou západkou
- těsnění všech prvků proti odstřikující vodě
- včetně kotvících prvků do stěny a do podlahy</t>
  </si>
  <si>
    <t>jednotky</t>
  </si>
  <si>
    <t>kusy</t>
  </si>
  <si>
    <t>v metrech</t>
  </si>
  <si>
    <t>sady</t>
  </si>
  <si>
    <r>
      <t>Dodávka konstrukčních materiálů  pro projekt ESS 01 - 2019</t>
    </r>
    <r>
      <rPr>
        <b/>
        <vertAlign val="superscript"/>
        <sz val="16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</si>
</sst>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#,##0.00\ &quot;Kč&quot;"/>
  </numFmts>
  <fonts count="24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u val="single"/>
      <sz val="11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8"/>
      <color theme="1"/>
      <name val="Calibri"/>
      <family val="2"/>
    </font>
    <font>
      <sz val="11"/>
      <color theme="1"/>
      <name val="Arial"/>
      <family val="2"/>
      <scheme val="minor"/>
    </font>
    <font>
      <b/>
      <sz val="18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60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25" applyFont="1" applyAlignment="1">
      <alignment vertical="top"/>
    </xf>
    <xf numFmtId="164" fontId="12" fillId="0" borderId="0" xfId="25" applyNumberFormat="1" applyFont="1" applyFill="1" applyAlignment="1">
      <alignment vertical="top"/>
    </xf>
    <xf numFmtId="164" fontId="13" fillId="0" borderId="0" xfId="22" applyFont="1" applyFill="1" applyAlignment="1">
      <alignment vertical="top"/>
    </xf>
    <xf numFmtId="0" fontId="10" fillId="0" borderId="0" xfId="0" applyFont="1" applyBorder="1" applyAlignment="1">
      <alignment vertical="top"/>
    </xf>
    <xf numFmtId="164" fontId="15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166" fontId="10" fillId="2" borderId="2" xfId="20" applyNumberFormat="1" applyFont="1" applyFill="1" applyBorder="1" applyAlignment="1">
      <alignment vertical="top"/>
    </xf>
    <xf numFmtId="166" fontId="10" fillId="3" borderId="3" xfId="20" applyNumberFormat="1" applyFont="1" applyFill="1" applyBorder="1" applyAlignment="1">
      <alignment vertical="top"/>
    </xf>
    <xf numFmtId="0" fontId="15" fillId="4" borderId="4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center" vertical="top"/>
    </xf>
    <xf numFmtId="164" fontId="15" fillId="4" borderId="5" xfId="22" applyFont="1" applyFill="1" applyBorder="1" applyAlignment="1">
      <alignment horizontal="left" vertical="top"/>
    </xf>
    <xf numFmtId="164" fontId="10" fillId="4" borderId="5" xfId="22" applyFont="1" applyFill="1" applyBorder="1" applyAlignment="1">
      <alignment horizontal="center" vertical="top"/>
    </xf>
    <xf numFmtId="164" fontId="1" fillId="5" borderId="0" xfId="22" applyFont="1" applyFill="1" applyAlignment="1">
      <alignment vertical="top"/>
    </xf>
    <xf numFmtId="164" fontId="1" fillId="5" borderId="0" xfId="22" applyFont="1" applyFill="1" applyBorder="1" applyAlignment="1">
      <alignment vertical="top"/>
    </xf>
    <xf numFmtId="164" fontId="1" fillId="5" borderId="0" xfId="22" applyFont="1" applyFill="1" applyAlignment="1">
      <alignment vertical="top" wrapText="1"/>
    </xf>
    <xf numFmtId="164" fontId="16" fillId="5" borderId="0" xfId="25" applyNumberFormat="1" applyFont="1" applyFill="1" applyAlignment="1">
      <alignment horizontal="left" vertical="top"/>
    </xf>
    <xf numFmtId="164" fontId="15" fillId="5" borderId="0" xfId="22" applyFont="1" applyFill="1" applyAlignment="1">
      <alignment horizontal="left" vertical="top"/>
    </xf>
    <xf numFmtId="164" fontId="15" fillId="5" borderId="0" xfId="22" applyFont="1" applyFill="1" applyBorder="1" applyAlignment="1">
      <alignment horizontal="left" vertical="top"/>
    </xf>
    <xf numFmtId="164" fontId="6" fillId="5" borderId="0" xfId="25" applyNumberFormat="1" applyFill="1" applyAlignment="1">
      <alignment vertical="top"/>
    </xf>
    <xf numFmtId="0" fontId="10" fillId="0" borderId="0" xfId="0" applyFont="1" applyAlignment="1">
      <alignment horizontal="center" vertical="center"/>
    </xf>
    <xf numFmtId="164" fontId="14" fillId="6" borderId="6" xfId="22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vertical="top"/>
    </xf>
    <xf numFmtId="164" fontId="18" fillId="4" borderId="8" xfId="22" applyFont="1" applyFill="1" applyBorder="1" applyAlignment="1">
      <alignment vertical="top"/>
    </xf>
    <xf numFmtId="168" fontId="18" fillId="2" borderId="2" xfId="20" applyNumberFormat="1" applyFont="1" applyFill="1" applyBorder="1" applyAlignment="1">
      <alignment vertical="top"/>
    </xf>
    <xf numFmtId="168" fontId="18" fillId="3" borderId="3" xfId="20" applyNumberFormat="1" applyFont="1" applyFill="1" applyBorder="1" applyAlignment="1">
      <alignment vertical="top"/>
    </xf>
    <xf numFmtId="164" fontId="19" fillId="0" borderId="0" xfId="22" applyFont="1" applyFill="1" applyAlignment="1">
      <alignment horizontal="center" vertical="top"/>
    </xf>
    <xf numFmtId="0" fontId="0" fillId="0" borderId="0" xfId="0" applyAlignment="1">
      <alignment horizontal="center" vertical="center"/>
    </xf>
    <xf numFmtId="164" fontId="14" fillId="6" borderId="9" xfId="22" applyFont="1" applyFill="1" applyBorder="1" applyAlignment="1">
      <alignment horizontal="center" vertical="center" wrapText="1"/>
    </xf>
    <xf numFmtId="164" fontId="10" fillId="0" borderId="10" xfId="22" applyFont="1" applyFill="1" applyBorder="1" applyAlignment="1" applyProtection="1">
      <alignment horizontal="center" vertical="top"/>
      <protection hidden="1"/>
    </xf>
    <xf numFmtId="168" fontId="10" fillId="0" borderId="10" xfId="0" applyNumberFormat="1" applyFont="1" applyBorder="1" applyAlignment="1" applyProtection="1">
      <alignment horizontal="right" vertical="center"/>
      <protection locked="0"/>
    </xf>
    <xf numFmtId="166" fontId="10" fillId="0" borderId="10" xfId="22" applyNumberFormat="1" applyFont="1" applyFill="1" applyBorder="1" applyAlignment="1">
      <alignment vertical="top"/>
    </xf>
    <xf numFmtId="0" fontId="0" fillId="0" borderId="11" xfId="0" applyBorder="1" applyAlignment="1">
      <alignment horizontal="center" vertical="center"/>
    </xf>
    <xf numFmtId="164" fontId="10" fillId="0" borderId="0" xfId="22" applyFont="1" applyFill="1" applyAlignment="1" applyProtection="1">
      <alignment horizontal="center" vertical="center"/>
      <protection hidden="1"/>
    </xf>
    <xf numFmtId="164" fontId="10" fillId="0" borderId="11" xfId="22" applyFont="1" applyFill="1" applyBorder="1" applyAlignment="1" applyProtection="1">
      <alignment horizontal="center" vertical="center"/>
      <protection hidden="1"/>
    </xf>
    <xf numFmtId="168" fontId="10" fillId="0" borderId="0" xfId="22" applyNumberFormat="1" applyFont="1" applyFill="1" applyAlignment="1" applyProtection="1">
      <alignment vertical="center"/>
      <protection locked="0"/>
    </xf>
    <xf numFmtId="168" fontId="10" fillId="0" borderId="1" xfId="22" applyNumberFormat="1" applyFont="1" applyFill="1" applyBorder="1" applyAlignment="1" applyProtection="1">
      <alignment vertical="center"/>
      <protection locked="0"/>
    </xf>
    <xf numFmtId="168" fontId="10" fillId="0" borderId="11" xfId="22" applyNumberFormat="1" applyFont="1" applyFill="1" applyBorder="1" applyAlignment="1" applyProtection="1">
      <alignment vertical="center"/>
      <protection locked="0"/>
    </xf>
    <xf numFmtId="166" fontId="10" fillId="0" borderId="0" xfId="22" applyNumberFormat="1" applyFont="1" applyFill="1" applyAlignment="1">
      <alignment vertical="center"/>
    </xf>
    <xf numFmtId="166" fontId="10" fillId="0" borderId="1" xfId="22" applyNumberFormat="1" applyFont="1" applyFill="1" applyBorder="1" applyAlignment="1">
      <alignment vertical="center"/>
    </xf>
    <xf numFmtId="164" fontId="17" fillId="6" borderId="12" xfId="22" applyFont="1" applyFill="1" applyBorder="1" applyAlignment="1">
      <alignment horizontal="center" vertical="center" wrapText="1"/>
    </xf>
    <xf numFmtId="164" fontId="17" fillId="6" borderId="9" xfId="22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top"/>
    </xf>
    <xf numFmtId="0" fontId="14" fillId="4" borderId="13" xfId="0" applyFont="1" applyFill="1" applyBorder="1" applyAlignment="1">
      <alignment horizontal="center" vertical="top"/>
    </xf>
    <xf numFmtId="164" fontId="14" fillId="4" borderId="8" xfId="22" applyFont="1" applyFill="1" applyBorder="1" applyAlignment="1">
      <alignment horizontal="center" vertical="top"/>
    </xf>
    <xf numFmtId="164" fontId="14" fillId="4" borderId="14" xfId="22" applyFont="1" applyFill="1" applyBorder="1" applyAlignment="1">
      <alignment horizontal="center" vertical="top"/>
    </xf>
    <xf numFmtId="164" fontId="19" fillId="0" borderId="0" xfId="22" applyFont="1" applyFill="1" applyAlignment="1">
      <alignment horizontal="center" vertical="top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43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83248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42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81438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38100</xdr:colOff>
      <xdr:row>85</xdr:row>
      <xdr:rowOff>19050</xdr:rowOff>
    </xdr:from>
    <xdr:to>
      <xdr:col>3</xdr:col>
      <xdr:colOff>457200</xdr:colOff>
      <xdr:row>90</xdr:row>
      <xdr:rowOff>142875</xdr:rowOff>
    </xdr:to>
    <xdr:sp macro="" textlink="">
      <xdr:nvSpPr>
        <xdr:cNvPr id="4" name="TextovéPole 3"/>
        <xdr:cNvSpPr txBox="1"/>
      </xdr:nvSpPr>
      <xdr:spPr>
        <a:xfrm>
          <a:off x="723900" y="20002500"/>
          <a:ext cx="10782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800" b="1" baseline="30000"/>
            <a:t>* V projektu ESS SCANDINAVIA byl pořízen stavebnicový hliníkový systému profilů společnosti  - ITEM „Item Industrietechnik GmbH“.</a:t>
          </a:r>
          <a:r>
            <a:rPr lang="cs-CZ" sz="1800" b="1" baseline="0"/>
            <a:t> </a:t>
          </a:r>
          <a:r>
            <a:rPr lang="cs-CZ" sz="1800" b="1" baseline="30000"/>
            <a:t>  Z tohoto důvodu je nutné, aby další pořízené produkty byly s tímto stavebnicovým hliníkovým systémem profilů kompatibilní, nezanášel nepřesnosti v konstrukci a neomezoval všestrannost využití již zakoupených komponent.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84"/>
  <sheetViews>
    <sheetView showGridLines="0" tabSelected="1" zoomScale="85" zoomScaleNormal="85" workbookViewId="0" topLeftCell="A1">
      <selection activeCell="B3" sqref="B3"/>
    </sheetView>
  </sheetViews>
  <sheetFormatPr defaultColWidth="9.00390625" defaultRowHeight="14.25"/>
  <cols>
    <col min="1" max="1" width="9.00390625" style="6" customWidth="1"/>
    <col min="2" max="2" width="103.625" style="4" customWidth="1"/>
    <col min="3" max="3" width="32.375" style="11" customWidth="1"/>
    <col min="4" max="4" width="10.875" style="11" customWidth="1"/>
    <col min="5" max="5" width="7.25390625" style="1" customWidth="1"/>
    <col min="6" max="6" width="15.00390625" style="1" customWidth="1"/>
    <col min="7" max="7" width="16.25390625" style="1" customWidth="1"/>
    <col min="8" max="8" width="20.50390625" style="1" customWidth="1"/>
    <col min="9" max="9" width="21.25390625" style="3" customWidth="1"/>
    <col min="10" max="10" width="17.375" style="3" customWidth="1"/>
    <col min="11" max="11" width="8.50390625" style="3" customWidth="1"/>
    <col min="12" max="12" width="12.75390625" style="3" customWidth="1"/>
    <col min="13" max="1027" width="8.125" style="3" customWidth="1"/>
    <col min="1028" max="1028" width="9.00390625" style="6" customWidth="1"/>
    <col min="1029" max="16384" width="9.00390625" style="6" customWidth="1"/>
  </cols>
  <sheetData>
    <row r="1" spans="2:4" ht="20.25">
      <c r="B1" s="59" t="s">
        <v>91</v>
      </c>
      <c r="C1" s="59"/>
      <c r="D1" s="39"/>
    </row>
    <row r="2" spans="2:4" ht="20.25">
      <c r="B2" s="59"/>
      <c r="C2" s="59"/>
      <c r="D2" s="39"/>
    </row>
    <row r="4" spans="1:1027" s="13" customFormat="1" ht="45">
      <c r="A4" s="34" t="s">
        <v>8</v>
      </c>
      <c r="B4" s="53" t="s">
        <v>7</v>
      </c>
      <c r="C4" s="54"/>
      <c r="D4" s="41" t="s">
        <v>87</v>
      </c>
      <c r="E4" s="34" t="s">
        <v>1</v>
      </c>
      <c r="F4" s="34" t="s">
        <v>4</v>
      </c>
      <c r="G4" s="34" t="s">
        <v>5</v>
      </c>
      <c r="H4" s="34" t="s">
        <v>6</v>
      </c>
      <c r="I4" s="34" t="s">
        <v>9</v>
      </c>
      <c r="J4" s="34" t="s">
        <v>10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</row>
    <row r="5" spans="1:11" ht="14.25">
      <c r="A5" s="33">
        <f>1</f>
        <v>1</v>
      </c>
      <c r="B5" s="26" t="s">
        <v>12</v>
      </c>
      <c r="C5" s="29"/>
      <c r="D5" s="40" t="s">
        <v>88</v>
      </c>
      <c r="E5" s="40">
        <v>50</v>
      </c>
      <c r="F5" s="48">
        <v>0</v>
      </c>
      <c r="G5" s="48">
        <f>F5*E5</f>
        <v>0</v>
      </c>
      <c r="H5" s="46" t="str">
        <f>IF(G5&lt;=J5,"VYHOVUJE","NEVYHOVUJE")</f>
        <v>VYHOVUJE</v>
      </c>
      <c r="I5" s="40">
        <v>49</v>
      </c>
      <c r="J5" s="51">
        <f>I5*E5</f>
        <v>2450</v>
      </c>
      <c r="K5" s="2"/>
    </row>
    <row r="6" spans="1:11" ht="14.25">
      <c r="A6" s="33">
        <f>A5+1</f>
        <v>2</v>
      </c>
      <c r="B6" s="26" t="s">
        <v>13</v>
      </c>
      <c r="C6" s="30"/>
      <c r="D6" s="40" t="s">
        <v>88</v>
      </c>
      <c r="E6" s="40">
        <v>50</v>
      </c>
      <c r="F6" s="48">
        <v>0</v>
      </c>
      <c r="G6" s="48">
        <f aca="true" t="shared" si="0" ref="G6:G69">F6*E6</f>
        <v>0</v>
      </c>
      <c r="H6" s="46" t="str">
        <f aca="true" t="shared" si="1" ref="H6:H69">IF(G6&lt;=J6,"VYHOVUJE","NEVYHOVUJE")</f>
        <v>VYHOVUJE</v>
      </c>
      <c r="I6" s="40">
        <v>69</v>
      </c>
      <c r="J6" s="51">
        <f>I6*E6</f>
        <v>3450</v>
      </c>
      <c r="K6" s="2"/>
    </row>
    <row r="7" spans="1:11" ht="14.25">
      <c r="A7" s="33">
        <f aca="true" t="shared" si="2" ref="A7:A43">A6+1</f>
        <v>3</v>
      </c>
      <c r="B7" s="26" t="s">
        <v>14</v>
      </c>
      <c r="C7" s="30"/>
      <c r="D7" s="40" t="s">
        <v>89</v>
      </c>
      <c r="E7" s="40">
        <v>8</v>
      </c>
      <c r="F7" s="48">
        <v>0</v>
      </c>
      <c r="G7" s="48">
        <f t="shared" si="0"/>
        <v>0</v>
      </c>
      <c r="H7" s="46" t="str">
        <f t="shared" si="1"/>
        <v>VYHOVUJE</v>
      </c>
      <c r="I7" s="40">
        <v>4200</v>
      </c>
      <c r="J7" s="51">
        <f>I7*E7</f>
        <v>33600</v>
      </c>
      <c r="K7" s="2"/>
    </row>
    <row r="8" spans="1:11" ht="14.25">
      <c r="A8" s="33">
        <f t="shared" si="2"/>
        <v>4</v>
      </c>
      <c r="B8" s="26" t="s">
        <v>15</v>
      </c>
      <c r="C8" s="29"/>
      <c r="D8" s="40" t="s">
        <v>88</v>
      </c>
      <c r="E8" s="40">
        <v>30</v>
      </c>
      <c r="F8" s="48">
        <v>0</v>
      </c>
      <c r="G8" s="48">
        <f t="shared" si="0"/>
        <v>0</v>
      </c>
      <c r="H8" s="46" t="str">
        <f t="shared" si="1"/>
        <v>VYHOVUJE</v>
      </c>
      <c r="I8" s="40">
        <v>115</v>
      </c>
      <c r="J8" s="51">
        <f>I8*E8</f>
        <v>3450</v>
      </c>
      <c r="K8" s="2"/>
    </row>
    <row r="9" spans="1:11" ht="14.25">
      <c r="A9" s="33">
        <f t="shared" si="2"/>
        <v>5</v>
      </c>
      <c r="B9" s="26" t="s">
        <v>16</v>
      </c>
      <c r="C9" s="30"/>
      <c r="D9" s="40" t="s">
        <v>88</v>
      </c>
      <c r="E9" s="40">
        <v>10</v>
      </c>
      <c r="F9" s="48">
        <v>0</v>
      </c>
      <c r="G9" s="48">
        <f t="shared" si="0"/>
        <v>0</v>
      </c>
      <c r="H9" s="46" t="str">
        <f t="shared" si="1"/>
        <v>VYHOVUJE</v>
      </c>
      <c r="I9" s="40">
        <v>899</v>
      </c>
      <c r="J9" s="51">
        <f>I9*E9</f>
        <v>8990</v>
      </c>
      <c r="K9" s="2"/>
    </row>
    <row r="10" spans="1:11" ht="14.25">
      <c r="A10" s="33">
        <f t="shared" si="2"/>
        <v>6</v>
      </c>
      <c r="B10" s="26" t="s">
        <v>17</v>
      </c>
      <c r="C10" s="29"/>
      <c r="D10" s="40" t="s">
        <v>88</v>
      </c>
      <c r="E10" s="40">
        <v>15</v>
      </c>
      <c r="F10" s="48">
        <v>0</v>
      </c>
      <c r="G10" s="48">
        <f t="shared" si="0"/>
        <v>0</v>
      </c>
      <c r="H10" s="46" t="str">
        <f t="shared" si="1"/>
        <v>VYHOVUJE</v>
      </c>
      <c r="I10" s="40">
        <v>299</v>
      </c>
      <c r="J10" s="51">
        <f aca="true" t="shared" si="3" ref="J10:J68">I10*E10</f>
        <v>4485</v>
      </c>
      <c r="K10" s="2"/>
    </row>
    <row r="11" spans="1:11" ht="14.25">
      <c r="A11" s="33">
        <f t="shared" si="2"/>
        <v>7</v>
      </c>
      <c r="B11" s="26" t="s">
        <v>18</v>
      </c>
      <c r="C11" s="30"/>
      <c r="D11" s="40" t="s">
        <v>89</v>
      </c>
      <c r="E11" s="40">
        <v>3</v>
      </c>
      <c r="F11" s="48">
        <v>0</v>
      </c>
      <c r="G11" s="48">
        <f t="shared" si="0"/>
        <v>0</v>
      </c>
      <c r="H11" s="46" t="str">
        <f t="shared" si="1"/>
        <v>VYHOVUJE</v>
      </c>
      <c r="I11" s="40">
        <v>3700</v>
      </c>
      <c r="J11" s="51">
        <f t="shared" si="3"/>
        <v>11100</v>
      </c>
      <c r="K11" s="2"/>
    </row>
    <row r="12" spans="1:11" ht="14.25">
      <c r="A12" s="33">
        <f t="shared" si="2"/>
        <v>8</v>
      </c>
      <c r="B12" s="26" t="s">
        <v>19</v>
      </c>
      <c r="C12" s="30"/>
      <c r="D12" s="40" t="s">
        <v>89</v>
      </c>
      <c r="E12" s="40">
        <v>2</v>
      </c>
      <c r="F12" s="48">
        <v>0</v>
      </c>
      <c r="G12" s="48">
        <f t="shared" si="0"/>
        <v>0</v>
      </c>
      <c r="H12" s="46" t="str">
        <f t="shared" si="1"/>
        <v>VYHOVUJE</v>
      </c>
      <c r="I12" s="40">
        <v>4500</v>
      </c>
      <c r="J12" s="51">
        <f t="shared" si="3"/>
        <v>9000</v>
      </c>
      <c r="K12" s="2"/>
    </row>
    <row r="13" spans="1:11" ht="14.25">
      <c r="A13" s="33">
        <f t="shared" si="2"/>
        <v>9</v>
      </c>
      <c r="B13" s="26" t="s">
        <v>20</v>
      </c>
      <c r="C13" s="30"/>
      <c r="D13" s="40" t="s">
        <v>88</v>
      </c>
      <c r="E13" s="40">
        <v>15</v>
      </c>
      <c r="F13" s="48">
        <v>0</v>
      </c>
      <c r="G13" s="48">
        <f t="shared" si="0"/>
        <v>0</v>
      </c>
      <c r="H13" s="46" t="str">
        <f t="shared" si="1"/>
        <v>VYHOVUJE</v>
      </c>
      <c r="I13" s="40">
        <v>229</v>
      </c>
      <c r="J13" s="51">
        <f t="shared" si="3"/>
        <v>3435</v>
      </c>
      <c r="K13" s="2"/>
    </row>
    <row r="14" spans="1:11" ht="14.25">
      <c r="A14" s="33">
        <f t="shared" si="2"/>
        <v>10</v>
      </c>
      <c r="B14" s="26" t="s">
        <v>21</v>
      </c>
      <c r="C14" s="29"/>
      <c r="D14" s="40" t="s">
        <v>88</v>
      </c>
      <c r="E14" s="40">
        <v>12</v>
      </c>
      <c r="F14" s="48">
        <v>0</v>
      </c>
      <c r="G14" s="48">
        <f t="shared" si="0"/>
        <v>0</v>
      </c>
      <c r="H14" s="46" t="str">
        <f t="shared" si="1"/>
        <v>VYHOVUJE</v>
      </c>
      <c r="I14" s="40">
        <v>189</v>
      </c>
      <c r="J14" s="51">
        <f t="shared" si="3"/>
        <v>2268</v>
      </c>
      <c r="K14" s="2"/>
    </row>
    <row r="15" spans="1:11" ht="14.25">
      <c r="A15" s="33">
        <f t="shared" si="2"/>
        <v>11</v>
      </c>
      <c r="B15" s="26" t="s">
        <v>22</v>
      </c>
      <c r="C15" s="30"/>
      <c r="D15" s="40" t="s">
        <v>88</v>
      </c>
      <c r="E15" s="40">
        <v>12</v>
      </c>
      <c r="F15" s="48">
        <v>0</v>
      </c>
      <c r="G15" s="48">
        <f t="shared" si="0"/>
        <v>0</v>
      </c>
      <c r="H15" s="46" t="str">
        <f t="shared" si="1"/>
        <v>VYHOVUJE</v>
      </c>
      <c r="I15" s="40">
        <v>227</v>
      </c>
      <c r="J15" s="51">
        <f t="shared" si="3"/>
        <v>2724</v>
      </c>
      <c r="K15" s="2"/>
    </row>
    <row r="16" spans="1:11" ht="14.25">
      <c r="A16" s="33">
        <f t="shared" si="2"/>
        <v>12</v>
      </c>
      <c r="B16" s="26" t="s">
        <v>23</v>
      </c>
      <c r="C16" s="30"/>
      <c r="D16" s="40" t="s">
        <v>89</v>
      </c>
      <c r="E16" s="40">
        <v>2</v>
      </c>
      <c r="F16" s="48">
        <v>0</v>
      </c>
      <c r="G16" s="48">
        <f t="shared" si="0"/>
        <v>0</v>
      </c>
      <c r="H16" s="46" t="str">
        <f t="shared" si="1"/>
        <v>VYHOVUJE</v>
      </c>
      <c r="I16" s="40">
        <v>2700</v>
      </c>
      <c r="J16" s="51">
        <f t="shared" si="3"/>
        <v>5400</v>
      </c>
      <c r="K16" s="2"/>
    </row>
    <row r="17" spans="1:11" ht="14.25">
      <c r="A17" s="33">
        <f t="shared" si="2"/>
        <v>13</v>
      </c>
      <c r="B17" s="26" t="s">
        <v>24</v>
      </c>
      <c r="C17" s="30"/>
      <c r="D17" s="40" t="s">
        <v>88</v>
      </c>
      <c r="E17" s="40">
        <v>15</v>
      </c>
      <c r="F17" s="48">
        <v>0</v>
      </c>
      <c r="G17" s="48">
        <f t="shared" si="0"/>
        <v>0</v>
      </c>
      <c r="H17" s="46" t="str">
        <f t="shared" si="1"/>
        <v>VYHOVUJE</v>
      </c>
      <c r="I17" s="40">
        <v>82</v>
      </c>
      <c r="J17" s="51">
        <f t="shared" si="3"/>
        <v>1230</v>
      </c>
      <c r="K17" s="2"/>
    </row>
    <row r="18" spans="1:11" ht="14.25">
      <c r="A18" s="33">
        <f t="shared" si="2"/>
        <v>14</v>
      </c>
      <c r="B18" s="26" t="s">
        <v>25</v>
      </c>
      <c r="C18" s="29"/>
      <c r="D18" s="40" t="s">
        <v>88</v>
      </c>
      <c r="E18" s="40">
        <v>10</v>
      </c>
      <c r="F18" s="48">
        <v>0</v>
      </c>
      <c r="G18" s="48">
        <f t="shared" si="0"/>
        <v>0</v>
      </c>
      <c r="H18" s="46" t="str">
        <f t="shared" si="1"/>
        <v>VYHOVUJE</v>
      </c>
      <c r="I18" s="40">
        <v>447</v>
      </c>
      <c r="J18" s="51">
        <f t="shared" si="3"/>
        <v>4470</v>
      </c>
      <c r="K18" s="2"/>
    </row>
    <row r="19" spans="1:11" s="3" customFormat="1" ht="14.25">
      <c r="A19" s="33">
        <f t="shared" si="2"/>
        <v>15</v>
      </c>
      <c r="B19" s="26" t="s">
        <v>26</v>
      </c>
      <c r="C19" s="30"/>
      <c r="D19" s="40" t="s">
        <v>89</v>
      </c>
      <c r="E19" s="40">
        <v>2</v>
      </c>
      <c r="F19" s="48">
        <v>0</v>
      </c>
      <c r="G19" s="48">
        <f t="shared" si="0"/>
        <v>0</v>
      </c>
      <c r="H19" s="46" t="str">
        <f t="shared" si="1"/>
        <v>VYHOVUJE</v>
      </c>
      <c r="I19" s="40">
        <v>840</v>
      </c>
      <c r="J19" s="51">
        <f t="shared" si="3"/>
        <v>1680</v>
      </c>
      <c r="K19" s="2"/>
    </row>
    <row r="20" spans="1:11" ht="14.25">
      <c r="A20" s="33">
        <f t="shared" si="2"/>
        <v>16</v>
      </c>
      <c r="B20" s="26" t="s">
        <v>27</v>
      </c>
      <c r="C20" s="30"/>
      <c r="D20" s="40" t="s">
        <v>89</v>
      </c>
      <c r="E20" s="40">
        <v>2</v>
      </c>
      <c r="F20" s="48">
        <v>0</v>
      </c>
      <c r="G20" s="48">
        <f t="shared" si="0"/>
        <v>0</v>
      </c>
      <c r="H20" s="46" t="str">
        <f t="shared" si="1"/>
        <v>VYHOVUJE</v>
      </c>
      <c r="I20" s="40">
        <v>340</v>
      </c>
      <c r="J20" s="51">
        <f t="shared" si="3"/>
        <v>680</v>
      </c>
      <c r="K20" s="2"/>
    </row>
    <row r="21" spans="1:11" ht="14.25">
      <c r="A21" s="33">
        <f t="shared" si="2"/>
        <v>17</v>
      </c>
      <c r="B21" s="26" t="s">
        <v>28</v>
      </c>
      <c r="C21" s="29"/>
      <c r="D21" s="40" t="s">
        <v>90</v>
      </c>
      <c r="E21" s="40">
        <v>12</v>
      </c>
      <c r="F21" s="48">
        <v>0</v>
      </c>
      <c r="G21" s="48">
        <f t="shared" si="0"/>
        <v>0</v>
      </c>
      <c r="H21" s="46" t="str">
        <f t="shared" si="1"/>
        <v>VYHOVUJE</v>
      </c>
      <c r="I21" s="40">
        <v>420</v>
      </c>
      <c r="J21" s="51">
        <f t="shared" si="3"/>
        <v>5040</v>
      </c>
      <c r="K21" s="2"/>
    </row>
    <row r="22" spans="1:11" ht="14.25">
      <c r="A22" s="33">
        <f t="shared" si="2"/>
        <v>18</v>
      </c>
      <c r="B22" s="28" t="s">
        <v>29</v>
      </c>
      <c r="C22" s="29"/>
      <c r="D22" s="40" t="s">
        <v>89</v>
      </c>
      <c r="E22" s="40">
        <v>5</v>
      </c>
      <c r="F22" s="48">
        <v>0</v>
      </c>
      <c r="G22" s="48">
        <f t="shared" si="0"/>
        <v>0</v>
      </c>
      <c r="H22" s="46" t="str">
        <f t="shared" si="1"/>
        <v>VYHOVUJE</v>
      </c>
      <c r="I22" s="40">
        <v>5200</v>
      </c>
      <c r="J22" s="51">
        <f t="shared" si="3"/>
        <v>26000</v>
      </c>
      <c r="K22" s="2"/>
    </row>
    <row r="23" spans="1:11" ht="14.25">
      <c r="A23" s="33">
        <f t="shared" si="2"/>
        <v>19</v>
      </c>
      <c r="B23" s="28" t="s">
        <v>30</v>
      </c>
      <c r="C23" s="29"/>
      <c r="D23" s="40" t="s">
        <v>88</v>
      </c>
      <c r="E23" s="40">
        <v>15</v>
      </c>
      <c r="F23" s="48">
        <v>0</v>
      </c>
      <c r="G23" s="48">
        <f t="shared" si="0"/>
        <v>0</v>
      </c>
      <c r="H23" s="46" t="str">
        <f t="shared" si="1"/>
        <v>VYHOVUJE</v>
      </c>
      <c r="I23" s="40">
        <v>244</v>
      </c>
      <c r="J23" s="51">
        <f t="shared" si="3"/>
        <v>3660</v>
      </c>
      <c r="K23" s="2"/>
    </row>
    <row r="24" spans="1:11" ht="14.25">
      <c r="A24" s="33">
        <f t="shared" si="2"/>
        <v>20</v>
      </c>
      <c r="B24" s="26" t="s">
        <v>31</v>
      </c>
      <c r="C24" s="29"/>
      <c r="D24" s="40" t="s">
        <v>88</v>
      </c>
      <c r="E24" s="40">
        <v>10</v>
      </c>
      <c r="F24" s="48">
        <v>0</v>
      </c>
      <c r="G24" s="48">
        <f t="shared" si="0"/>
        <v>0</v>
      </c>
      <c r="H24" s="46" t="str">
        <f t="shared" si="1"/>
        <v>VYHOVUJE</v>
      </c>
      <c r="I24" s="40">
        <v>239</v>
      </c>
      <c r="J24" s="51">
        <f t="shared" si="3"/>
        <v>2390</v>
      </c>
      <c r="K24" s="2"/>
    </row>
    <row r="25" spans="1:11" ht="14.25">
      <c r="A25" s="33">
        <f t="shared" si="2"/>
        <v>21</v>
      </c>
      <c r="B25" s="28" t="s">
        <v>32</v>
      </c>
      <c r="C25" s="29"/>
      <c r="D25" s="40" t="s">
        <v>88</v>
      </c>
      <c r="E25" s="40">
        <v>4</v>
      </c>
      <c r="F25" s="48">
        <v>0</v>
      </c>
      <c r="G25" s="48">
        <f t="shared" si="0"/>
        <v>0</v>
      </c>
      <c r="H25" s="46" t="str">
        <f t="shared" si="1"/>
        <v>VYHOVUJE</v>
      </c>
      <c r="I25" s="40">
        <v>1899</v>
      </c>
      <c r="J25" s="51">
        <f t="shared" si="3"/>
        <v>7596</v>
      </c>
      <c r="K25" s="2"/>
    </row>
    <row r="26" spans="1:11" ht="14.25">
      <c r="A26" s="33">
        <f t="shared" si="2"/>
        <v>22</v>
      </c>
      <c r="B26" s="28" t="s">
        <v>32</v>
      </c>
      <c r="C26" s="29"/>
      <c r="D26" s="40" t="s">
        <v>88</v>
      </c>
      <c r="E26" s="40">
        <v>4</v>
      </c>
      <c r="F26" s="48">
        <v>0</v>
      </c>
      <c r="G26" s="48">
        <f t="shared" si="0"/>
        <v>0</v>
      </c>
      <c r="H26" s="46" t="str">
        <f t="shared" si="1"/>
        <v>VYHOVUJE</v>
      </c>
      <c r="I26" s="40">
        <v>1769</v>
      </c>
      <c r="J26" s="51">
        <f t="shared" si="3"/>
        <v>7076</v>
      </c>
      <c r="K26" s="2"/>
    </row>
    <row r="27" spans="1:11" ht="14.25">
      <c r="A27" s="33">
        <f t="shared" si="2"/>
        <v>23</v>
      </c>
      <c r="B27" s="28" t="s">
        <v>33</v>
      </c>
      <c r="C27" s="29"/>
      <c r="D27" s="40" t="s">
        <v>88</v>
      </c>
      <c r="E27" s="40">
        <v>12</v>
      </c>
      <c r="F27" s="48">
        <v>0</v>
      </c>
      <c r="G27" s="48">
        <f t="shared" si="0"/>
        <v>0</v>
      </c>
      <c r="H27" s="46" t="str">
        <f t="shared" si="1"/>
        <v>VYHOVUJE</v>
      </c>
      <c r="I27" s="40">
        <v>468</v>
      </c>
      <c r="J27" s="51">
        <f t="shared" si="3"/>
        <v>5616</v>
      </c>
      <c r="K27" s="2"/>
    </row>
    <row r="28" spans="1:11" ht="14.25">
      <c r="A28" s="33">
        <f t="shared" si="2"/>
        <v>24</v>
      </c>
      <c r="B28" s="26" t="s">
        <v>34</v>
      </c>
      <c r="C28" s="29"/>
      <c r="D28" s="40" t="s">
        <v>89</v>
      </c>
      <c r="E28" s="40">
        <v>3</v>
      </c>
      <c r="F28" s="48">
        <v>0</v>
      </c>
      <c r="G28" s="48">
        <f t="shared" si="0"/>
        <v>0</v>
      </c>
      <c r="H28" s="46" t="str">
        <f t="shared" si="1"/>
        <v>VYHOVUJE</v>
      </c>
      <c r="I28" s="40">
        <v>955</v>
      </c>
      <c r="J28" s="51">
        <f t="shared" si="3"/>
        <v>2865</v>
      </c>
      <c r="K28" s="2"/>
    </row>
    <row r="29" spans="1:11" ht="14.25">
      <c r="A29" s="33">
        <f t="shared" si="2"/>
        <v>25</v>
      </c>
      <c r="B29" s="26" t="s">
        <v>35</v>
      </c>
      <c r="C29" s="29"/>
      <c r="D29" s="40" t="s">
        <v>88</v>
      </c>
      <c r="E29" s="40">
        <v>12</v>
      </c>
      <c r="F29" s="48">
        <v>0</v>
      </c>
      <c r="G29" s="48">
        <f t="shared" si="0"/>
        <v>0</v>
      </c>
      <c r="H29" s="46" t="str">
        <f t="shared" si="1"/>
        <v>VYHOVUJE</v>
      </c>
      <c r="I29" s="40">
        <v>174</v>
      </c>
      <c r="J29" s="51">
        <f t="shared" si="3"/>
        <v>2088</v>
      </c>
      <c r="K29" s="2"/>
    </row>
    <row r="30" spans="1:11" ht="14.25">
      <c r="A30" s="33">
        <f t="shared" si="2"/>
        <v>26</v>
      </c>
      <c r="B30" s="26" t="s">
        <v>36</v>
      </c>
      <c r="C30" s="29"/>
      <c r="D30" s="40" t="s">
        <v>90</v>
      </c>
      <c r="E30" s="40">
        <v>6</v>
      </c>
      <c r="F30" s="48">
        <v>0</v>
      </c>
      <c r="G30" s="48">
        <f t="shared" si="0"/>
        <v>0</v>
      </c>
      <c r="H30" s="46" t="str">
        <f t="shared" si="1"/>
        <v>VYHOVUJE</v>
      </c>
      <c r="I30" s="40">
        <v>2399</v>
      </c>
      <c r="J30" s="51">
        <f t="shared" si="3"/>
        <v>14394</v>
      </c>
      <c r="K30" s="2"/>
    </row>
    <row r="31" spans="1:12" ht="14.25">
      <c r="A31" s="33">
        <f t="shared" si="2"/>
        <v>27</v>
      </c>
      <c r="B31" s="28" t="s">
        <v>37</v>
      </c>
      <c r="C31" s="29"/>
      <c r="D31" s="40" t="s">
        <v>88</v>
      </c>
      <c r="E31" s="40">
        <v>4</v>
      </c>
      <c r="F31" s="48">
        <v>0</v>
      </c>
      <c r="G31" s="48">
        <f t="shared" si="0"/>
        <v>0</v>
      </c>
      <c r="H31" s="46" t="str">
        <f t="shared" si="1"/>
        <v>VYHOVUJE</v>
      </c>
      <c r="I31" s="40">
        <v>220</v>
      </c>
      <c r="J31" s="51">
        <f t="shared" si="3"/>
        <v>880</v>
      </c>
      <c r="K31" s="2"/>
      <c r="L31" s="7"/>
    </row>
    <row r="32" spans="1:12" ht="14.25">
      <c r="A32" s="33">
        <f t="shared" si="2"/>
        <v>28</v>
      </c>
      <c r="B32" s="28" t="s">
        <v>38</v>
      </c>
      <c r="C32" s="29"/>
      <c r="D32" s="40" t="s">
        <v>88</v>
      </c>
      <c r="E32" s="40">
        <v>2</v>
      </c>
      <c r="F32" s="48">
        <v>0</v>
      </c>
      <c r="G32" s="48">
        <f t="shared" si="0"/>
        <v>0</v>
      </c>
      <c r="H32" s="46" t="str">
        <f t="shared" si="1"/>
        <v>VYHOVUJE</v>
      </c>
      <c r="I32" s="40">
        <v>93</v>
      </c>
      <c r="J32" s="51">
        <f t="shared" si="3"/>
        <v>186</v>
      </c>
      <c r="K32" s="2"/>
      <c r="L32" s="7"/>
    </row>
    <row r="33" spans="1:11" ht="14.25">
      <c r="A33" s="33">
        <f t="shared" si="2"/>
        <v>29</v>
      </c>
      <c r="B33" s="26" t="s">
        <v>39</v>
      </c>
      <c r="C33" s="29"/>
      <c r="D33" s="40" t="s">
        <v>88</v>
      </c>
      <c r="E33" s="40">
        <v>2</v>
      </c>
      <c r="F33" s="48">
        <v>0</v>
      </c>
      <c r="G33" s="48">
        <f t="shared" si="0"/>
        <v>0</v>
      </c>
      <c r="H33" s="46" t="str">
        <f t="shared" si="1"/>
        <v>VYHOVUJE</v>
      </c>
      <c r="I33" s="40">
        <v>159</v>
      </c>
      <c r="J33" s="51">
        <f t="shared" si="3"/>
        <v>318</v>
      </c>
      <c r="K33" s="2"/>
    </row>
    <row r="34" spans="1:13" s="3" customFormat="1" ht="14.25">
      <c r="A34" s="33">
        <f t="shared" si="2"/>
        <v>30</v>
      </c>
      <c r="B34" s="26" t="s">
        <v>40</v>
      </c>
      <c r="C34" s="29"/>
      <c r="D34" s="40" t="s">
        <v>88</v>
      </c>
      <c r="E34" s="40">
        <v>30</v>
      </c>
      <c r="F34" s="48">
        <v>0</v>
      </c>
      <c r="G34" s="48">
        <f t="shared" si="0"/>
        <v>0</v>
      </c>
      <c r="H34" s="46" t="str">
        <f t="shared" si="1"/>
        <v>VYHOVUJE</v>
      </c>
      <c r="I34" s="40">
        <v>229</v>
      </c>
      <c r="J34" s="51">
        <f t="shared" si="3"/>
        <v>6870</v>
      </c>
      <c r="K34" s="2"/>
      <c r="M34" s="8"/>
    </row>
    <row r="35" spans="1:11" s="3" customFormat="1" ht="14.25">
      <c r="A35" s="33">
        <f t="shared" si="2"/>
        <v>31</v>
      </c>
      <c r="B35" s="26" t="s">
        <v>41</v>
      </c>
      <c r="C35" s="29"/>
      <c r="D35" s="40" t="s">
        <v>88</v>
      </c>
      <c r="E35" s="40">
        <v>10</v>
      </c>
      <c r="F35" s="48">
        <v>0</v>
      </c>
      <c r="G35" s="48">
        <f t="shared" si="0"/>
        <v>0</v>
      </c>
      <c r="H35" s="46" t="str">
        <f t="shared" si="1"/>
        <v>VYHOVUJE</v>
      </c>
      <c r="I35" s="40">
        <v>273</v>
      </c>
      <c r="J35" s="51">
        <f t="shared" si="3"/>
        <v>2730</v>
      </c>
      <c r="K35" s="2"/>
    </row>
    <row r="36" spans="1:11" ht="14.25">
      <c r="A36" s="33">
        <f t="shared" si="2"/>
        <v>32</v>
      </c>
      <c r="B36" s="26" t="s">
        <v>42</v>
      </c>
      <c r="C36" s="29"/>
      <c r="D36" s="40" t="s">
        <v>90</v>
      </c>
      <c r="E36" s="40">
        <v>1</v>
      </c>
      <c r="F36" s="48">
        <v>0</v>
      </c>
      <c r="G36" s="48">
        <f t="shared" si="0"/>
        <v>0</v>
      </c>
      <c r="H36" s="46" t="str">
        <f t="shared" si="1"/>
        <v>VYHOVUJE</v>
      </c>
      <c r="I36" s="40">
        <v>7899</v>
      </c>
      <c r="J36" s="51">
        <f t="shared" si="3"/>
        <v>7899</v>
      </c>
      <c r="K36" s="2"/>
    </row>
    <row r="37" spans="1:11" ht="14.25">
      <c r="A37" s="33">
        <f t="shared" si="2"/>
        <v>33</v>
      </c>
      <c r="B37" s="26" t="s">
        <v>43</v>
      </c>
      <c r="C37" s="30"/>
      <c r="D37" s="40" t="s">
        <v>88</v>
      </c>
      <c r="E37" s="40">
        <v>3</v>
      </c>
      <c r="F37" s="48">
        <v>0</v>
      </c>
      <c r="G37" s="48">
        <f t="shared" si="0"/>
        <v>0</v>
      </c>
      <c r="H37" s="46" t="str">
        <f t="shared" si="1"/>
        <v>VYHOVUJE</v>
      </c>
      <c r="I37" s="40">
        <v>1759</v>
      </c>
      <c r="J37" s="51">
        <f t="shared" si="3"/>
        <v>5277</v>
      </c>
      <c r="K37" s="2"/>
    </row>
    <row r="38" spans="1:11" ht="14.25">
      <c r="A38" s="33">
        <f t="shared" si="2"/>
        <v>34</v>
      </c>
      <c r="B38" s="26" t="s">
        <v>44</v>
      </c>
      <c r="C38" s="30"/>
      <c r="D38" s="40" t="s">
        <v>89</v>
      </c>
      <c r="E38" s="40">
        <v>4</v>
      </c>
      <c r="F38" s="48">
        <v>0</v>
      </c>
      <c r="G38" s="48">
        <f t="shared" si="0"/>
        <v>0</v>
      </c>
      <c r="H38" s="46" t="str">
        <f t="shared" si="1"/>
        <v>VYHOVUJE</v>
      </c>
      <c r="I38" s="40">
        <v>80</v>
      </c>
      <c r="J38" s="51">
        <f t="shared" si="3"/>
        <v>320</v>
      </c>
      <c r="K38" s="2"/>
    </row>
    <row r="39" spans="1:11" ht="14.25">
      <c r="A39" s="33">
        <f t="shared" si="2"/>
        <v>35</v>
      </c>
      <c r="B39" s="26" t="s">
        <v>45</v>
      </c>
      <c r="C39" s="30"/>
      <c r="D39" s="40" t="s">
        <v>89</v>
      </c>
      <c r="E39" s="40">
        <v>4</v>
      </c>
      <c r="F39" s="48">
        <v>0</v>
      </c>
      <c r="G39" s="48">
        <f t="shared" si="0"/>
        <v>0</v>
      </c>
      <c r="H39" s="46" t="str">
        <f t="shared" si="1"/>
        <v>VYHOVUJE</v>
      </c>
      <c r="I39" s="40">
        <v>83</v>
      </c>
      <c r="J39" s="51">
        <f t="shared" si="3"/>
        <v>332</v>
      </c>
      <c r="K39" s="2"/>
    </row>
    <row r="40" spans="1:11" ht="14.25">
      <c r="A40" s="33">
        <f t="shared" si="2"/>
        <v>36</v>
      </c>
      <c r="B40" s="27" t="s">
        <v>46</v>
      </c>
      <c r="C40" s="31"/>
      <c r="D40" s="40" t="s">
        <v>89</v>
      </c>
      <c r="E40" s="40">
        <v>4</v>
      </c>
      <c r="F40" s="48">
        <v>0</v>
      </c>
      <c r="G40" s="48">
        <f t="shared" si="0"/>
        <v>0</v>
      </c>
      <c r="H40" s="46" t="str">
        <f t="shared" si="1"/>
        <v>VYHOVUJE</v>
      </c>
      <c r="I40" s="40">
        <v>91</v>
      </c>
      <c r="J40" s="51">
        <f t="shared" si="3"/>
        <v>364</v>
      </c>
      <c r="K40" s="2"/>
    </row>
    <row r="41" spans="1:11" ht="14.25">
      <c r="A41" s="33">
        <f t="shared" si="2"/>
        <v>37</v>
      </c>
      <c r="B41" s="27" t="s">
        <v>47</v>
      </c>
      <c r="C41" s="31"/>
      <c r="D41" s="40" t="s">
        <v>88</v>
      </c>
      <c r="E41" s="40">
        <v>80</v>
      </c>
      <c r="F41" s="48">
        <v>0</v>
      </c>
      <c r="G41" s="48">
        <f t="shared" si="0"/>
        <v>0</v>
      </c>
      <c r="H41" s="46" t="str">
        <f t="shared" si="1"/>
        <v>VYHOVUJE</v>
      </c>
      <c r="I41" s="40">
        <v>21</v>
      </c>
      <c r="J41" s="51">
        <f t="shared" si="3"/>
        <v>1680</v>
      </c>
      <c r="K41" s="2"/>
    </row>
    <row r="42" spans="1:11" ht="14.25">
      <c r="A42" s="33">
        <f t="shared" si="2"/>
        <v>38</v>
      </c>
      <c r="B42" s="26" t="s">
        <v>48</v>
      </c>
      <c r="C42" s="29"/>
      <c r="D42" s="40" t="s">
        <v>88</v>
      </c>
      <c r="E42" s="40">
        <v>80</v>
      </c>
      <c r="F42" s="48">
        <v>0</v>
      </c>
      <c r="G42" s="48">
        <f t="shared" si="0"/>
        <v>0</v>
      </c>
      <c r="H42" s="46" t="str">
        <f t="shared" si="1"/>
        <v>VYHOVUJE</v>
      </c>
      <c r="I42" s="40">
        <v>17</v>
      </c>
      <c r="J42" s="51">
        <f t="shared" si="3"/>
        <v>1360</v>
      </c>
      <c r="K42" s="2"/>
    </row>
    <row r="43" spans="1:11" ht="14.25">
      <c r="A43" s="33">
        <f t="shared" si="2"/>
        <v>39</v>
      </c>
      <c r="B43" s="26" t="s">
        <v>49</v>
      </c>
      <c r="C43" s="29"/>
      <c r="D43" s="40" t="s">
        <v>88</v>
      </c>
      <c r="E43" s="40">
        <v>40</v>
      </c>
      <c r="F43" s="48">
        <v>0</v>
      </c>
      <c r="G43" s="48">
        <f t="shared" si="0"/>
        <v>0</v>
      </c>
      <c r="H43" s="46" t="str">
        <f t="shared" si="1"/>
        <v>VYHOVUJE</v>
      </c>
      <c r="I43" s="40">
        <v>92</v>
      </c>
      <c r="J43" s="51">
        <f t="shared" si="3"/>
        <v>3680</v>
      </c>
      <c r="K43" s="2"/>
    </row>
    <row r="44" spans="1:13" ht="14.25">
      <c r="A44" s="33">
        <f>A43+1</f>
        <v>40</v>
      </c>
      <c r="B44" s="28" t="s">
        <v>50</v>
      </c>
      <c r="C44" s="32"/>
      <c r="D44" s="40" t="s">
        <v>89</v>
      </c>
      <c r="E44" s="40">
        <v>6</v>
      </c>
      <c r="F44" s="48">
        <v>0</v>
      </c>
      <c r="G44" s="48">
        <f t="shared" si="0"/>
        <v>0</v>
      </c>
      <c r="H44" s="46" t="str">
        <f t="shared" si="1"/>
        <v>VYHOVUJE</v>
      </c>
      <c r="I44" s="40">
        <v>520</v>
      </c>
      <c r="J44" s="51">
        <f t="shared" si="3"/>
        <v>3120</v>
      </c>
      <c r="K44" s="2"/>
      <c r="M44" s="9"/>
    </row>
    <row r="45" spans="1:13" ht="14.25">
      <c r="A45" s="33">
        <f aca="true" t="shared" si="4" ref="A45:A80">A44+1</f>
        <v>41</v>
      </c>
      <c r="B45" s="28" t="s">
        <v>51</v>
      </c>
      <c r="C45" s="32"/>
      <c r="D45" s="40" t="s">
        <v>89</v>
      </c>
      <c r="E45" s="40">
        <v>12</v>
      </c>
      <c r="F45" s="48">
        <v>0</v>
      </c>
      <c r="G45" s="48">
        <f t="shared" si="0"/>
        <v>0</v>
      </c>
      <c r="H45" s="46" t="str">
        <f t="shared" si="1"/>
        <v>VYHOVUJE</v>
      </c>
      <c r="I45" s="40">
        <v>490</v>
      </c>
      <c r="J45" s="51">
        <f t="shared" si="3"/>
        <v>5880</v>
      </c>
      <c r="K45" s="2"/>
      <c r="M45" s="9"/>
    </row>
    <row r="46" spans="1:13" ht="14.25">
      <c r="A46" s="33">
        <f t="shared" si="4"/>
        <v>42</v>
      </c>
      <c r="B46" s="28" t="s">
        <v>52</v>
      </c>
      <c r="C46" s="32"/>
      <c r="D46" s="40" t="s">
        <v>89</v>
      </c>
      <c r="E46" s="40">
        <v>12</v>
      </c>
      <c r="F46" s="48">
        <v>0</v>
      </c>
      <c r="G46" s="48">
        <f t="shared" si="0"/>
        <v>0</v>
      </c>
      <c r="H46" s="46" t="str">
        <f t="shared" si="1"/>
        <v>VYHOVUJE</v>
      </c>
      <c r="I46" s="40">
        <v>480</v>
      </c>
      <c r="J46" s="51">
        <f t="shared" si="3"/>
        <v>5760</v>
      </c>
      <c r="K46" s="2"/>
      <c r="M46" s="9"/>
    </row>
    <row r="47" spans="1:13" ht="14.25">
      <c r="A47" s="33">
        <f t="shared" si="4"/>
        <v>43</v>
      </c>
      <c r="B47" s="28" t="s">
        <v>53</v>
      </c>
      <c r="C47" s="32"/>
      <c r="D47" s="40" t="s">
        <v>88</v>
      </c>
      <c r="E47" s="40">
        <v>40</v>
      </c>
      <c r="F47" s="48">
        <v>0</v>
      </c>
      <c r="G47" s="48">
        <f t="shared" si="0"/>
        <v>0</v>
      </c>
      <c r="H47" s="46" t="str">
        <f t="shared" si="1"/>
        <v>VYHOVUJE</v>
      </c>
      <c r="I47" s="40">
        <v>105</v>
      </c>
      <c r="J47" s="51">
        <f t="shared" si="3"/>
        <v>4200</v>
      </c>
      <c r="K47" s="2"/>
      <c r="M47" s="9"/>
    </row>
    <row r="48" spans="1:13" ht="14.25">
      <c r="A48" s="33">
        <f t="shared" si="4"/>
        <v>44</v>
      </c>
      <c r="B48" s="28" t="s">
        <v>54</v>
      </c>
      <c r="C48" s="32"/>
      <c r="D48" s="40" t="s">
        <v>88</v>
      </c>
      <c r="E48" s="40">
        <v>60</v>
      </c>
      <c r="F48" s="48">
        <v>0</v>
      </c>
      <c r="G48" s="48">
        <f t="shared" si="0"/>
        <v>0</v>
      </c>
      <c r="H48" s="46" t="str">
        <f t="shared" si="1"/>
        <v>VYHOVUJE</v>
      </c>
      <c r="I48" s="40">
        <v>15</v>
      </c>
      <c r="J48" s="51">
        <f t="shared" si="3"/>
        <v>900</v>
      </c>
      <c r="K48" s="2"/>
      <c r="M48" s="9"/>
    </row>
    <row r="49" spans="1:13" ht="14.25">
      <c r="A49" s="33">
        <f t="shared" si="4"/>
        <v>45</v>
      </c>
      <c r="B49" s="28" t="s">
        <v>55</v>
      </c>
      <c r="C49" s="32"/>
      <c r="D49" s="40" t="s">
        <v>88</v>
      </c>
      <c r="E49" s="40">
        <v>40</v>
      </c>
      <c r="F49" s="48">
        <v>0</v>
      </c>
      <c r="G49" s="48">
        <f t="shared" si="0"/>
        <v>0</v>
      </c>
      <c r="H49" s="46" t="str">
        <f t="shared" si="1"/>
        <v>VYHOVUJE</v>
      </c>
      <c r="I49" s="40">
        <v>49</v>
      </c>
      <c r="J49" s="51">
        <f t="shared" si="3"/>
        <v>1960</v>
      </c>
      <c r="K49" s="2"/>
      <c r="M49" s="9"/>
    </row>
    <row r="50" spans="1:13" ht="14.25">
      <c r="A50" s="33">
        <f t="shared" si="4"/>
        <v>46</v>
      </c>
      <c r="B50" s="28" t="s">
        <v>56</v>
      </c>
      <c r="C50" s="32"/>
      <c r="D50" s="40" t="s">
        <v>88</v>
      </c>
      <c r="E50" s="40">
        <v>20</v>
      </c>
      <c r="F50" s="48">
        <v>0</v>
      </c>
      <c r="G50" s="48">
        <f t="shared" si="0"/>
        <v>0</v>
      </c>
      <c r="H50" s="46" t="str">
        <f>IF(G50&lt;=J50,"VYHOVUJE","NEVYHOVUJE")</f>
        <v>VYHOVUJE</v>
      </c>
      <c r="I50" s="40">
        <v>53</v>
      </c>
      <c r="J50" s="51">
        <f t="shared" si="3"/>
        <v>1060</v>
      </c>
      <c r="K50" s="2"/>
      <c r="M50" s="9"/>
    </row>
    <row r="51" spans="1:13" ht="14.25">
      <c r="A51" s="33">
        <f t="shared" si="4"/>
        <v>47</v>
      </c>
      <c r="B51" s="28" t="s">
        <v>57</v>
      </c>
      <c r="C51" s="32"/>
      <c r="D51" s="40" t="s">
        <v>88</v>
      </c>
      <c r="E51" s="40">
        <v>25</v>
      </c>
      <c r="F51" s="48">
        <v>0</v>
      </c>
      <c r="G51" s="48">
        <f t="shared" si="0"/>
        <v>0</v>
      </c>
      <c r="H51" s="46" t="str">
        <f t="shared" si="1"/>
        <v>VYHOVUJE</v>
      </c>
      <c r="I51" s="40">
        <v>21</v>
      </c>
      <c r="J51" s="51">
        <f t="shared" si="3"/>
        <v>525</v>
      </c>
      <c r="K51" s="2"/>
      <c r="M51" s="9"/>
    </row>
    <row r="52" spans="1:13" ht="14.25">
      <c r="A52" s="33">
        <f t="shared" si="4"/>
        <v>48</v>
      </c>
      <c r="B52" s="28" t="s">
        <v>58</v>
      </c>
      <c r="C52" s="32"/>
      <c r="D52" s="40" t="s">
        <v>88</v>
      </c>
      <c r="E52" s="40">
        <v>25</v>
      </c>
      <c r="F52" s="48">
        <v>0</v>
      </c>
      <c r="G52" s="48">
        <f t="shared" si="0"/>
        <v>0</v>
      </c>
      <c r="H52" s="46" t="str">
        <f t="shared" si="1"/>
        <v>VYHOVUJE</v>
      </c>
      <c r="I52" s="40">
        <v>22</v>
      </c>
      <c r="J52" s="51">
        <f t="shared" si="3"/>
        <v>550</v>
      </c>
      <c r="K52" s="2"/>
      <c r="M52" s="9"/>
    </row>
    <row r="53" spans="1:13" ht="14.25">
      <c r="A53" s="33">
        <f t="shared" si="4"/>
        <v>49</v>
      </c>
      <c r="B53" s="28" t="s">
        <v>59</v>
      </c>
      <c r="C53" s="32"/>
      <c r="D53" s="40" t="s">
        <v>88</v>
      </c>
      <c r="E53" s="40">
        <v>4</v>
      </c>
      <c r="F53" s="48">
        <v>0</v>
      </c>
      <c r="G53" s="48">
        <f t="shared" si="0"/>
        <v>0</v>
      </c>
      <c r="H53" s="46" t="str">
        <f t="shared" si="1"/>
        <v>VYHOVUJE</v>
      </c>
      <c r="I53" s="40">
        <v>112</v>
      </c>
      <c r="J53" s="51">
        <f t="shared" si="3"/>
        <v>448</v>
      </c>
      <c r="K53" s="2"/>
      <c r="M53" s="9"/>
    </row>
    <row r="54" spans="1:13" ht="14.25">
      <c r="A54" s="33">
        <f t="shared" si="4"/>
        <v>50</v>
      </c>
      <c r="B54" s="28" t="s">
        <v>60</v>
      </c>
      <c r="C54" s="32"/>
      <c r="D54" s="40" t="s">
        <v>89</v>
      </c>
      <c r="E54" s="40">
        <v>2</v>
      </c>
      <c r="F54" s="48">
        <v>0</v>
      </c>
      <c r="G54" s="48">
        <f t="shared" si="0"/>
        <v>0</v>
      </c>
      <c r="H54" s="46" t="str">
        <f t="shared" si="1"/>
        <v>VYHOVUJE</v>
      </c>
      <c r="I54" s="40">
        <v>2300</v>
      </c>
      <c r="J54" s="51">
        <f t="shared" si="3"/>
        <v>4600</v>
      </c>
      <c r="K54" s="2"/>
      <c r="M54" s="9"/>
    </row>
    <row r="55" spans="1:13" ht="14.25">
      <c r="A55" s="33">
        <f t="shared" si="4"/>
        <v>51</v>
      </c>
      <c r="B55" s="28" t="s">
        <v>61</v>
      </c>
      <c r="C55" s="32"/>
      <c r="D55" s="40" t="s">
        <v>89</v>
      </c>
      <c r="E55" s="40">
        <v>1</v>
      </c>
      <c r="F55" s="48">
        <v>0</v>
      </c>
      <c r="G55" s="48">
        <f t="shared" si="0"/>
        <v>0</v>
      </c>
      <c r="H55" s="46" t="str">
        <f t="shared" si="1"/>
        <v>VYHOVUJE</v>
      </c>
      <c r="I55" s="40">
        <v>720</v>
      </c>
      <c r="J55" s="51">
        <f t="shared" si="3"/>
        <v>720</v>
      </c>
      <c r="K55" s="2"/>
      <c r="M55" s="9"/>
    </row>
    <row r="56" spans="1:13" ht="14.25">
      <c r="A56" s="33">
        <f t="shared" si="4"/>
        <v>52</v>
      </c>
      <c r="B56" s="28" t="s">
        <v>62</v>
      </c>
      <c r="C56" s="32"/>
      <c r="D56" s="40" t="s">
        <v>89</v>
      </c>
      <c r="E56" s="40">
        <v>2</v>
      </c>
      <c r="F56" s="48">
        <v>0</v>
      </c>
      <c r="G56" s="48">
        <f t="shared" si="0"/>
        <v>0</v>
      </c>
      <c r="H56" s="46" t="str">
        <f t="shared" si="1"/>
        <v>VYHOVUJE</v>
      </c>
      <c r="I56" s="40">
        <v>1100</v>
      </c>
      <c r="J56" s="51">
        <f t="shared" si="3"/>
        <v>2200</v>
      </c>
      <c r="K56" s="2"/>
      <c r="M56" s="9"/>
    </row>
    <row r="57" spans="1:13" ht="14.25">
      <c r="A57" s="33">
        <f t="shared" si="4"/>
        <v>53</v>
      </c>
      <c r="B57" s="28" t="s">
        <v>63</v>
      </c>
      <c r="C57" s="32"/>
      <c r="D57" s="40" t="s">
        <v>89</v>
      </c>
      <c r="E57" s="40">
        <v>2</v>
      </c>
      <c r="F57" s="48">
        <v>0</v>
      </c>
      <c r="G57" s="48">
        <f t="shared" si="0"/>
        <v>0</v>
      </c>
      <c r="H57" s="46" t="str">
        <f t="shared" si="1"/>
        <v>VYHOVUJE</v>
      </c>
      <c r="I57" s="40">
        <v>350</v>
      </c>
      <c r="J57" s="51">
        <f t="shared" si="3"/>
        <v>700</v>
      </c>
      <c r="K57" s="2"/>
      <c r="M57" s="9"/>
    </row>
    <row r="58" spans="1:13" ht="14.25">
      <c r="A58" s="33">
        <f t="shared" si="4"/>
        <v>54</v>
      </c>
      <c r="B58" s="28" t="s">
        <v>64</v>
      </c>
      <c r="C58" s="32"/>
      <c r="D58" s="40" t="s">
        <v>89</v>
      </c>
      <c r="E58" s="40">
        <v>2</v>
      </c>
      <c r="F58" s="48">
        <v>0</v>
      </c>
      <c r="G58" s="48">
        <f t="shared" si="0"/>
        <v>0</v>
      </c>
      <c r="H58" s="46" t="str">
        <f t="shared" si="1"/>
        <v>VYHOVUJE</v>
      </c>
      <c r="I58" s="40">
        <v>3690</v>
      </c>
      <c r="J58" s="51">
        <f t="shared" si="3"/>
        <v>7380</v>
      </c>
      <c r="K58" s="2"/>
      <c r="M58" s="9"/>
    </row>
    <row r="59" spans="1:13" ht="14.25">
      <c r="A59" s="33">
        <f t="shared" si="4"/>
        <v>55</v>
      </c>
      <c r="B59" s="28" t="s">
        <v>65</v>
      </c>
      <c r="C59" s="32"/>
      <c r="D59" s="40" t="s">
        <v>89</v>
      </c>
      <c r="E59" s="40">
        <v>2</v>
      </c>
      <c r="F59" s="48">
        <v>0</v>
      </c>
      <c r="G59" s="48">
        <f t="shared" si="0"/>
        <v>0</v>
      </c>
      <c r="H59" s="46" t="str">
        <f t="shared" si="1"/>
        <v>VYHOVUJE</v>
      </c>
      <c r="I59" s="40">
        <v>3200</v>
      </c>
      <c r="J59" s="51">
        <f t="shared" si="3"/>
        <v>6400</v>
      </c>
      <c r="K59" s="2"/>
      <c r="M59" s="9"/>
    </row>
    <row r="60" spans="1:13" ht="14.25">
      <c r="A60" s="33">
        <f t="shared" si="4"/>
        <v>56</v>
      </c>
      <c r="B60" s="28" t="s">
        <v>66</v>
      </c>
      <c r="C60" s="32"/>
      <c r="D60" s="40" t="s">
        <v>89</v>
      </c>
      <c r="E60" s="40">
        <v>2</v>
      </c>
      <c r="F60" s="48">
        <v>0</v>
      </c>
      <c r="G60" s="48">
        <f t="shared" si="0"/>
        <v>0</v>
      </c>
      <c r="H60" s="46" t="str">
        <f t="shared" si="1"/>
        <v>VYHOVUJE</v>
      </c>
      <c r="I60" s="40">
        <v>790</v>
      </c>
      <c r="J60" s="51">
        <f t="shared" si="3"/>
        <v>1580</v>
      </c>
      <c r="K60" s="2"/>
      <c r="M60" s="9"/>
    </row>
    <row r="61" spans="1:13" ht="14.25">
      <c r="A61" s="33">
        <f t="shared" si="4"/>
        <v>57</v>
      </c>
      <c r="B61" s="28" t="s">
        <v>67</v>
      </c>
      <c r="C61" s="32"/>
      <c r="D61" s="40" t="s">
        <v>88</v>
      </c>
      <c r="E61" s="40">
        <v>4</v>
      </c>
      <c r="F61" s="48">
        <v>0</v>
      </c>
      <c r="G61" s="48">
        <f t="shared" si="0"/>
        <v>0</v>
      </c>
      <c r="H61" s="46" t="str">
        <f t="shared" si="1"/>
        <v>VYHOVUJE</v>
      </c>
      <c r="I61" s="40">
        <v>50</v>
      </c>
      <c r="J61" s="51">
        <f t="shared" si="3"/>
        <v>200</v>
      </c>
      <c r="K61" s="2"/>
      <c r="M61" s="9"/>
    </row>
    <row r="62" spans="1:13" ht="14.25">
      <c r="A62" s="33">
        <f t="shared" si="4"/>
        <v>58</v>
      </c>
      <c r="B62" s="28" t="s">
        <v>68</v>
      </c>
      <c r="C62" s="32"/>
      <c r="D62" s="40" t="s">
        <v>88</v>
      </c>
      <c r="E62" s="40">
        <v>4</v>
      </c>
      <c r="F62" s="48">
        <v>0</v>
      </c>
      <c r="G62" s="48">
        <f t="shared" si="0"/>
        <v>0</v>
      </c>
      <c r="H62" s="46" t="str">
        <f t="shared" si="1"/>
        <v>VYHOVUJE</v>
      </c>
      <c r="I62" s="40">
        <v>98</v>
      </c>
      <c r="J62" s="51">
        <f t="shared" si="3"/>
        <v>392</v>
      </c>
      <c r="K62" s="2"/>
      <c r="M62" s="9"/>
    </row>
    <row r="63" spans="1:13" ht="14.25">
      <c r="A63" s="33">
        <f t="shared" si="4"/>
        <v>59</v>
      </c>
      <c r="B63" s="28" t="s">
        <v>69</v>
      </c>
      <c r="C63" s="32"/>
      <c r="D63" s="40" t="s">
        <v>88</v>
      </c>
      <c r="E63" s="40">
        <v>4</v>
      </c>
      <c r="F63" s="48">
        <v>0</v>
      </c>
      <c r="G63" s="48">
        <f t="shared" si="0"/>
        <v>0</v>
      </c>
      <c r="H63" s="46" t="str">
        <f t="shared" si="1"/>
        <v>VYHOVUJE</v>
      </c>
      <c r="I63" s="40">
        <v>132</v>
      </c>
      <c r="J63" s="51">
        <f t="shared" si="3"/>
        <v>528</v>
      </c>
      <c r="K63" s="2"/>
      <c r="M63" s="9"/>
    </row>
    <row r="64" spans="1:13" ht="14.25">
      <c r="A64" s="33">
        <f t="shared" si="4"/>
        <v>60</v>
      </c>
      <c r="B64" s="28" t="s">
        <v>70</v>
      </c>
      <c r="C64" s="32"/>
      <c r="D64" s="40" t="s">
        <v>88</v>
      </c>
      <c r="E64" s="40">
        <v>4</v>
      </c>
      <c r="F64" s="48">
        <v>0</v>
      </c>
      <c r="G64" s="48">
        <f t="shared" si="0"/>
        <v>0</v>
      </c>
      <c r="H64" s="46" t="str">
        <f t="shared" si="1"/>
        <v>VYHOVUJE</v>
      </c>
      <c r="I64" s="40">
        <v>153</v>
      </c>
      <c r="J64" s="51">
        <f t="shared" si="3"/>
        <v>612</v>
      </c>
      <c r="K64" s="2"/>
      <c r="M64" s="9"/>
    </row>
    <row r="65" spans="1:13" ht="14.25">
      <c r="A65" s="33">
        <f t="shared" si="4"/>
        <v>61</v>
      </c>
      <c r="B65" s="28" t="s">
        <v>71</v>
      </c>
      <c r="C65" s="32"/>
      <c r="D65" s="40" t="s">
        <v>88</v>
      </c>
      <c r="E65" s="40">
        <v>4</v>
      </c>
      <c r="F65" s="48">
        <v>0</v>
      </c>
      <c r="G65" s="48">
        <f t="shared" si="0"/>
        <v>0</v>
      </c>
      <c r="H65" s="46" t="str">
        <f t="shared" si="1"/>
        <v>VYHOVUJE</v>
      </c>
      <c r="I65" s="40">
        <v>76</v>
      </c>
      <c r="J65" s="51">
        <f t="shared" si="3"/>
        <v>304</v>
      </c>
      <c r="K65" s="2"/>
      <c r="M65" s="9"/>
    </row>
    <row r="66" spans="1:13" ht="14.25">
      <c r="A66" s="33">
        <f t="shared" si="4"/>
        <v>62</v>
      </c>
      <c r="B66" s="28" t="s">
        <v>72</v>
      </c>
      <c r="C66" s="32"/>
      <c r="D66" s="40" t="s">
        <v>89</v>
      </c>
      <c r="E66" s="40">
        <v>2</v>
      </c>
      <c r="F66" s="48">
        <v>0</v>
      </c>
      <c r="G66" s="48">
        <f t="shared" si="0"/>
        <v>0</v>
      </c>
      <c r="H66" s="46" t="str">
        <f t="shared" si="1"/>
        <v>VYHOVUJE</v>
      </c>
      <c r="I66" s="40">
        <v>1500</v>
      </c>
      <c r="J66" s="51">
        <f t="shared" si="3"/>
        <v>3000</v>
      </c>
      <c r="K66" s="2"/>
      <c r="M66" s="9"/>
    </row>
    <row r="67" spans="1:13" ht="14.25">
      <c r="A67" s="33">
        <f t="shared" si="4"/>
        <v>63</v>
      </c>
      <c r="B67" s="28" t="s">
        <v>73</v>
      </c>
      <c r="C67" s="32"/>
      <c r="D67" s="40" t="s">
        <v>89</v>
      </c>
      <c r="E67" s="40">
        <v>2</v>
      </c>
      <c r="F67" s="48">
        <v>0</v>
      </c>
      <c r="G67" s="48">
        <f t="shared" si="0"/>
        <v>0</v>
      </c>
      <c r="H67" s="46" t="str">
        <f t="shared" si="1"/>
        <v>VYHOVUJE</v>
      </c>
      <c r="I67" s="40">
        <v>1920</v>
      </c>
      <c r="J67" s="51">
        <f t="shared" si="3"/>
        <v>3840</v>
      </c>
      <c r="K67" s="2"/>
      <c r="M67" s="9"/>
    </row>
    <row r="68" spans="1:13" ht="14.25">
      <c r="A68" s="33">
        <f t="shared" si="4"/>
        <v>64</v>
      </c>
      <c r="B68" s="28" t="s">
        <v>74</v>
      </c>
      <c r="C68" s="32"/>
      <c r="D68" s="40" t="s">
        <v>89</v>
      </c>
      <c r="E68" s="40">
        <v>2</v>
      </c>
      <c r="F68" s="48">
        <v>0</v>
      </c>
      <c r="G68" s="48">
        <f t="shared" si="0"/>
        <v>0</v>
      </c>
      <c r="H68" s="46" t="str">
        <f t="shared" si="1"/>
        <v>VYHOVUJE</v>
      </c>
      <c r="I68" s="40">
        <v>1810</v>
      </c>
      <c r="J68" s="51">
        <f t="shared" si="3"/>
        <v>3620</v>
      </c>
      <c r="K68" s="2"/>
      <c r="M68" s="9"/>
    </row>
    <row r="69" spans="1:13" ht="14.25">
      <c r="A69" s="33">
        <f t="shared" si="4"/>
        <v>65</v>
      </c>
      <c r="B69" s="28" t="s">
        <v>75</v>
      </c>
      <c r="C69" s="32"/>
      <c r="D69" s="40" t="s">
        <v>88</v>
      </c>
      <c r="E69" s="40">
        <v>20</v>
      </c>
      <c r="F69" s="48">
        <v>0</v>
      </c>
      <c r="G69" s="48">
        <f t="shared" si="0"/>
        <v>0</v>
      </c>
      <c r="H69" s="46" t="str">
        <f t="shared" si="1"/>
        <v>VYHOVUJE</v>
      </c>
      <c r="I69" s="40">
        <v>205</v>
      </c>
      <c r="J69" s="51">
        <f aca="true" t="shared" si="5" ref="J69:J80">I69*E69</f>
        <v>4100</v>
      </c>
      <c r="K69" s="2"/>
      <c r="M69" s="9"/>
    </row>
    <row r="70" spans="1:13" ht="14.25">
      <c r="A70" s="33">
        <f t="shared" si="4"/>
        <v>66</v>
      </c>
      <c r="B70" s="28" t="s">
        <v>76</v>
      </c>
      <c r="C70" s="32"/>
      <c r="D70" s="40" t="s">
        <v>88</v>
      </c>
      <c r="E70" s="40">
        <v>4</v>
      </c>
      <c r="F70" s="48">
        <v>0</v>
      </c>
      <c r="G70" s="48">
        <f aca="true" t="shared" si="6" ref="G70:G80">F70*E70</f>
        <v>0</v>
      </c>
      <c r="H70" s="46" t="str">
        <f aca="true" t="shared" si="7" ref="H70:H80">IF(G70&lt;=J70,"VYHOVUJE","NEVYHOVUJE")</f>
        <v>VYHOVUJE</v>
      </c>
      <c r="I70" s="40">
        <v>215</v>
      </c>
      <c r="J70" s="51">
        <f t="shared" si="5"/>
        <v>860</v>
      </c>
      <c r="K70" s="2"/>
      <c r="M70" s="9"/>
    </row>
    <row r="71" spans="1:13" ht="14.25">
      <c r="A71" s="33">
        <f t="shared" si="4"/>
        <v>67</v>
      </c>
      <c r="B71" s="28" t="s">
        <v>77</v>
      </c>
      <c r="C71" s="32"/>
      <c r="D71" s="40" t="s">
        <v>88</v>
      </c>
      <c r="E71" s="40">
        <v>10</v>
      </c>
      <c r="F71" s="48">
        <v>0</v>
      </c>
      <c r="G71" s="48">
        <f t="shared" si="6"/>
        <v>0</v>
      </c>
      <c r="H71" s="46" t="str">
        <f t="shared" si="7"/>
        <v>VYHOVUJE</v>
      </c>
      <c r="I71" s="40">
        <v>356</v>
      </c>
      <c r="J71" s="51">
        <f t="shared" si="5"/>
        <v>3560</v>
      </c>
      <c r="K71" s="2"/>
      <c r="M71" s="9"/>
    </row>
    <row r="72" spans="1:13" ht="14.25">
      <c r="A72" s="33">
        <f t="shared" si="4"/>
        <v>68</v>
      </c>
      <c r="B72" s="28" t="s">
        <v>78</v>
      </c>
      <c r="C72" s="32"/>
      <c r="D72" s="40" t="s">
        <v>88</v>
      </c>
      <c r="E72" s="40">
        <v>10</v>
      </c>
      <c r="F72" s="48">
        <v>0</v>
      </c>
      <c r="G72" s="48">
        <f t="shared" si="6"/>
        <v>0</v>
      </c>
      <c r="H72" s="46" t="str">
        <f t="shared" si="7"/>
        <v>VYHOVUJE</v>
      </c>
      <c r="I72" s="40">
        <v>146</v>
      </c>
      <c r="J72" s="51">
        <f t="shared" si="5"/>
        <v>1460</v>
      </c>
      <c r="K72" s="2"/>
      <c r="M72" s="9"/>
    </row>
    <row r="73" spans="1:13" ht="14.25">
      <c r="A73" s="33">
        <f t="shared" si="4"/>
        <v>69</v>
      </c>
      <c r="B73" s="28" t="s">
        <v>79</v>
      </c>
      <c r="C73" s="32"/>
      <c r="D73" s="40" t="s">
        <v>88</v>
      </c>
      <c r="E73" s="40">
        <v>10</v>
      </c>
      <c r="F73" s="48">
        <v>0</v>
      </c>
      <c r="G73" s="48">
        <f t="shared" si="6"/>
        <v>0</v>
      </c>
      <c r="H73" s="46" t="str">
        <f t="shared" si="7"/>
        <v>VYHOVUJE</v>
      </c>
      <c r="I73" s="40">
        <v>161</v>
      </c>
      <c r="J73" s="51">
        <f t="shared" si="5"/>
        <v>1610</v>
      </c>
      <c r="K73" s="2"/>
      <c r="M73" s="9"/>
    </row>
    <row r="74" spans="1:13" ht="14.25">
      <c r="A74" s="33">
        <f t="shared" si="4"/>
        <v>70</v>
      </c>
      <c r="B74" s="28" t="s">
        <v>80</v>
      </c>
      <c r="C74" s="32"/>
      <c r="D74" s="40" t="s">
        <v>88</v>
      </c>
      <c r="E74" s="40">
        <v>20</v>
      </c>
      <c r="F74" s="48">
        <v>0</v>
      </c>
      <c r="G74" s="48">
        <f t="shared" si="6"/>
        <v>0</v>
      </c>
      <c r="H74" s="46" t="str">
        <f t="shared" si="7"/>
        <v>VYHOVUJE</v>
      </c>
      <c r="I74" s="40">
        <v>178</v>
      </c>
      <c r="J74" s="51">
        <f t="shared" si="5"/>
        <v>3560</v>
      </c>
      <c r="K74" s="2"/>
      <c r="M74" s="9"/>
    </row>
    <row r="75" spans="1:13" ht="14.25">
      <c r="A75" s="33">
        <f t="shared" si="4"/>
        <v>71</v>
      </c>
      <c r="B75" s="28" t="s">
        <v>81</v>
      </c>
      <c r="C75" s="32"/>
      <c r="D75" s="40" t="s">
        <v>88</v>
      </c>
      <c r="E75" s="40">
        <v>8</v>
      </c>
      <c r="F75" s="48">
        <v>0</v>
      </c>
      <c r="G75" s="48">
        <f t="shared" si="6"/>
        <v>0</v>
      </c>
      <c r="H75" s="46" t="str">
        <f t="shared" si="7"/>
        <v>VYHOVUJE</v>
      </c>
      <c r="I75" s="40">
        <v>263</v>
      </c>
      <c r="J75" s="51">
        <f t="shared" si="5"/>
        <v>2104</v>
      </c>
      <c r="K75" s="2"/>
      <c r="M75" s="9"/>
    </row>
    <row r="76" spans="1:13" ht="14.25">
      <c r="A76" s="33">
        <f t="shared" si="4"/>
        <v>72</v>
      </c>
      <c r="B76" s="28" t="s">
        <v>82</v>
      </c>
      <c r="C76" s="32"/>
      <c r="D76" s="40" t="s">
        <v>88</v>
      </c>
      <c r="E76" s="40">
        <v>10</v>
      </c>
      <c r="F76" s="48">
        <v>0</v>
      </c>
      <c r="G76" s="48">
        <f t="shared" si="6"/>
        <v>0</v>
      </c>
      <c r="H76" s="46" t="str">
        <f t="shared" si="7"/>
        <v>VYHOVUJE</v>
      </c>
      <c r="I76" s="40">
        <v>45</v>
      </c>
      <c r="J76" s="51">
        <f t="shared" si="5"/>
        <v>450</v>
      </c>
      <c r="K76" s="2"/>
      <c r="M76" s="9"/>
    </row>
    <row r="77" spans="1:13" ht="14.25">
      <c r="A77" s="33">
        <f t="shared" si="4"/>
        <v>73</v>
      </c>
      <c r="B77" s="28" t="s">
        <v>83</v>
      </c>
      <c r="C77" s="32"/>
      <c r="D77" s="40" t="s">
        <v>90</v>
      </c>
      <c r="E77" s="40">
        <v>10</v>
      </c>
      <c r="F77" s="48">
        <v>0</v>
      </c>
      <c r="G77" s="48">
        <f t="shared" si="6"/>
        <v>0</v>
      </c>
      <c r="H77" s="46" t="str">
        <f t="shared" si="7"/>
        <v>VYHOVUJE</v>
      </c>
      <c r="I77" s="40">
        <v>176</v>
      </c>
      <c r="J77" s="51">
        <f t="shared" si="5"/>
        <v>1760</v>
      </c>
      <c r="K77" s="2"/>
      <c r="M77" s="9"/>
    </row>
    <row r="78" spans="1:13" ht="14.25">
      <c r="A78" s="33">
        <f t="shared" si="4"/>
        <v>74</v>
      </c>
      <c r="B78" s="28" t="s">
        <v>84</v>
      </c>
      <c r="C78" s="32"/>
      <c r="D78" s="40" t="s">
        <v>88</v>
      </c>
      <c r="E78" s="40">
        <v>30</v>
      </c>
      <c r="F78" s="48">
        <v>0</v>
      </c>
      <c r="G78" s="48">
        <f t="shared" si="6"/>
        <v>0</v>
      </c>
      <c r="H78" s="46" t="str">
        <f t="shared" si="7"/>
        <v>VYHOVUJE</v>
      </c>
      <c r="I78" s="40">
        <v>282</v>
      </c>
      <c r="J78" s="51">
        <f t="shared" si="5"/>
        <v>8460</v>
      </c>
      <c r="K78" s="2"/>
      <c r="M78" s="9"/>
    </row>
    <row r="79" spans="1:13" ht="204">
      <c r="A79" s="33">
        <f t="shared" si="4"/>
        <v>75</v>
      </c>
      <c r="B79" s="28" t="s">
        <v>85</v>
      </c>
      <c r="C79" s="32"/>
      <c r="D79" s="40" t="s">
        <v>88</v>
      </c>
      <c r="E79" s="40">
        <v>1</v>
      </c>
      <c r="F79" s="48">
        <v>0</v>
      </c>
      <c r="G79" s="48">
        <f t="shared" si="6"/>
        <v>0</v>
      </c>
      <c r="H79" s="46" t="str">
        <f t="shared" si="7"/>
        <v>VYHOVUJE</v>
      </c>
      <c r="I79" s="40">
        <v>27693</v>
      </c>
      <c r="J79" s="51">
        <f t="shared" si="5"/>
        <v>27693</v>
      </c>
      <c r="K79" s="2"/>
      <c r="M79" s="9"/>
    </row>
    <row r="80" spans="1:13" ht="127.5">
      <c r="A80" s="33">
        <f t="shared" si="4"/>
        <v>76</v>
      </c>
      <c r="B80" s="28" t="s">
        <v>86</v>
      </c>
      <c r="C80" s="32"/>
      <c r="D80" s="40" t="s">
        <v>88</v>
      </c>
      <c r="E80" s="40">
        <v>1</v>
      </c>
      <c r="F80" s="48">
        <v>0</v>
      </c>
      <c r="G80" s="50">
        <f t="shared" si="6"/>
        <v>0</v>
      </c>
      <c r="H80" s="47" t="str">
        <f t="shared" si="7"/>
        <v>VYHOVUJE</v>
      </c>
      <c r="I80" s="45">
        <v>22954</v>
      </c>
      <c r="J80" s="51">
        <f t="shared" si="5"/>
        <v>22954</v>
      </c>
      <c r="K80" s="2"/>
      <c r="M80" s="9"/>
    </row>
    <row r="81" spans="2:11" ht="15" thickBot="1">
      <c r="B81" s="17" t="s">
        <v>0</v>
      </c>
      <c r="C81" s="18"/>
      <c r="D81" s="18"/>
      <c r="E81" s="19">
        <v>1</v>
      </c>
      <c r="F81" s="49">
        <v>0</v>
      </c>
      <c r="G81" s="43">
        <f>F81*E81</f>
        <v>0</v>
      </c>
      <c r="H81" s="42"/>
      <c r="I81" s="44">
        <v>3917</v>
      </c>
      <c r="J81" s="52">
        <f>I81*E81</f>
        <v>3917</v>
      </c>
      <c r="K81" s="6"/>
    </row>
    <row r="82" spans="2:11" ht="15.75" thickBot="1" thickTop="1">
      <c r="B82" s="10"/>
      <c r="C82" s="15"/>
      <c r="D82" s="15"/>
      <c r="E82" s="16"/>
      <c r="F82" s="16"/>
      <c r="G82" s="16"/>
      <c r="H82" s="16"/>
      <c r="I82" s="14"/>
      <c r="J82" s="14"/>
      <c r="K82" s="6"/>
    </row>
    <row r="83" spans="2:1027" s="10" customFormat="1" ht="20.25" customHeight="1">
      <c r="B83" s="35" t="s">
        <v>2</v>
      </c>
      <c r="C83" s="22"/>
      <c r="D83" s="22"/>
      <c r="E83" s="23"/>
      <c r="F83" s="23"/>
      <c r="G83" s="37">
        <f>SUM(G5:G81)</f>
        <v>0</v>
      </c>
      <c r="H83" s="55" t="s">
        <v>10</v>
      </c>
      <c r="I83" s="56"/>
      <c r="J83" s="20">
        <f>SUM(J5:J81)</f>
        <v>350000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  <c r="AMA83" s="5"/>
      <c r="AMB83" s="5"/>
      <c r="AMC83" s="5"/>
      <c r="AMD83" s="5"/>
      <c r="AME83" s="5"/>
      <c r="AMF83" s="5"/>
      <c r="AMG83" s="5"/>
      <c r="AMH83" s="5"/>
      <c r="AMI83" s="5"/>
      <c r="AMJ83" s="5"/>
      <c r="AMK83" s="5"/>
      <c r="AML83" s="5"/>
      <c r="AMM83" s="5"/>
    </row>
    <row r="84" spans="2:10" ht="22.5" customHeight="1" thickBot="1">
      <c r="B84" s="36" t="s">
        <v>3</v>
      </c>
      <c r="C84" s="24"/>
      <c r="D84" s="24"/>
      <c r="E84" s="25"/>
      <c r="F84" s="25"/>
      <c r="G84" s="38">
        <f>G83*1.21</f>
        <v>0</v>
      </c>
      <c r="H84" s="57" t="s">
        <v>11</v>
      </c>
      <c r="I84" s="58"/>
      <c r="J84" s="21">
        <f>J83*1.21</f>
        <v>423500</v>
      </c>
    </row>
  </sheetData>
  <mergeCells count="4">
    <mergeCell ref="B4:C4"/>
    <mergeCell ref="H83:I83"/>
    <mergeCell ref="H84:I84"/>
    <mergeCell ref="B1:C2"/>
  </mergeCells>
  <conditionalFormatting sqref="H5:H81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2018-07-17T13:38:41Z</cp:lastPrinted>
  <dcterms:created xsi:type="dcterms:W3CDTF">2018-07-17T13:09:24Z</dcterms:created>
  <dcterms:modified xsi:type="dcterms:W3CDTF">2019-04-05T13:10:25Z</dcterms:modified>
  <cp:category/>
  <cp:version/>
  <cp:contentType/>
  <cp:contentStatus/>
  <cp:revision>18</cp:revision>
</cp:coreProperties>
</file>