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ZPŘ/2026/011_Rámcová dohoda na dodávky plynů a pronájem tlakových lahví II. (2026-2027)/ZD/"/>
    </mc:Choice>
  </mc:AlternateContent>
  <xr:revisionPtr revIDLastSave="1" documentId="8_{D6B5D95D-A66F-49EB-BECC-787F2DF1D9A6}" xr6:coauthVersionLast="47" xr6:coauthVersionMax="47" xr10:uidLastSave="{D478546F-E597-423C-A4C5-52C2FE5AE9CF}"/>
  <bookViews>
    <workbookView xWindow="-120" yWindow="-120" windowWidth="29040" windowHeight="15720" xr2:uid="{59BA0CA6-BDF5-41CA-9D34-7B8A1312CC02}"/>
  </bookViews>
  <sheets>
    <sheet name="Příl. 1 smlouvy" sheetId="1" r:id="rId1"/>
    <sheet name="Příl. 2 smlouv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" l="1"/>
  <c r="E71" i="2" l="1"/>
  <c r="E51" i="2" l="1"/>
  <c r="E8" i="2"/>
  <c r="E7" i="2"/>
  <c r="E10" i="2"/>
  <c r="E12" i="2"/>
  <c r="E14" i="2"/>
  <c r="E16" i="2"/>
  <c r="E18" i="2"/>
  <c r="E20" i="2"/>
  <c r="E23" i="2"/>
  <c r="E22" i="2"/>
  <c r="E25" i="2"/>
  <c r="E27" i="2"/>
  <c r="E29" i="2"/>
  <c r="E31" i="2"/>
  <c r="E33" i="2"/>
  <c r="E35" i="2"/>
  <c r="E37" i="2"/>
  <c r="E39" i="2"/>
  <c r="E42" i="2"/>
  <c r="E41" i="2"/>
  <c r="E44" i="2"/>
  <c r="E46" i="2"/>
  <c r="E49" i="2"/>
  <c r="E48" i="2"/>
  <c r="E53" i="2"/>
  <c r="E55" i="2"/>
  <c r="E57" i="2"/>
  <c r="E60" i="2"/>
  <c r="E59" i="2"/>
  <c r="E62" i="2"/>
  <c r="E64" i="2"/>
  <c r="E66" i="2"/>
  <c r="E68" i="2"/>
  <c r="E70" i="2"/>
  <c r="F71" i="2"/>
  <c r="K25" i="1"/>
  <c r="K8" i="1"/>
  <c r="L8" i="1"/>
  <c r="H36" i="1"/>
  <c r="L36" i="1" s="1"/>
  <c r="H35" i="1"/>
  <c r="L35" i="1" s="1"/>
  <c r="K36" i="1"/>
  <c r="K35" i="1"/>
  <c r="L43" i="1"/>
  <c r="K34" i="1"/>
  <c r="H34" i="1"/>
  <c r="L34" i="1" s="1"/>
  <c r="K33" i="1"/>
  <c r="H33" i="1"/>
  <c r="L33" i="1" s="1"/>
  <c r="K9" i="1"/>
  <c r="H9" i="1"/>
  <c r="H10" i="1"/>
  <c r="L10" i="1"/>
  <c r="H11" i="1"/>
  <c r="L11" i="1" s="1"/>
  <c r="H12" i="1"/>
  <c r="L12" i="1" s="1"/>
  <c r="H13" i="1"/>
  <c r="L13" i="1" s="1"/>
  <c r="H14" i="1"/>
  <c r="L14" i="1" s="1"/>
  <c r="H15" i="1"/>
  <c r="L15" i="1"/>
  <c r="H16" i="1"/>
  <c r="L16" i="1" s="1"/>
  <c r="H17" i="1"/>
  <c r="L17" i="1" s="1"/>
  <c r="H18" i="1"/>
  <c r="L18" i="1" s="1"/>
  <c r="H19" i="1"/>
  <c r="H20" i="1"/>
  <c r="H21" i="1"/>
  <c r="L21" i="1" s="1"/>
  <c r="H22" i="1"/>
  <c r="H23" i="1"/>
  <c r="L23" i="1" s="1"/>
  <c r="H24" i="1"/>
  <c r="L24" i="1" s="1"/>
  <c r="H25" i="1"/>
  <c r="L25" i="1" s="1"/>
  <c r="H26" i="1"/>
  <c r="H27" i="1"/>
  <c r="L27" i="1" s="1"/>
  <c r="H28" i="1"/>
  <c r="L28" i="1" s="1"/>
  <c r="H29" i="1"/>
  <c r="H30" i="1"/>
  <c r="L30" i="1" s="1"/>
  <c r="H31" i="1"/>
  <c r="L31" i="1" s="1"/>
  <c r="H32" i="1"/>
  <c r="L32" i="1" s="1"/>
  <c r="H8" i="1"/>
  <c r="H7" i="1"/>
  <c r="K32" i="1"/>
  <c r="K31" i="1"/>
  <c r="K30" i="1"/>
  <c r="K29" i="1"/>
  <c r="L29" i="1"/>
  <c r="K28" i="1"/>
  <c r="K27" i="1"/>
  <c r="K21" i="1"/>
  <c r="C51" i="1"/>
  <c r="L42" i="1"/>
  <c r="L41" i="1"/>
  <c r="K15" i="1"/>
  <c r="K26" i="1"/>
  <c r="K14" i="1"/>
  <c r="K24" i="1"/>
  <c r="K23" i="1"/>
  <c r="K22" i="1"/>
  <c r="L22" i="1"/>
  <c r="K20" i="1"/>
  <c r="L20" i="1"/>
  <c r="K19" i="1"/>
  <c r="L19" i="1"/>
  <c r="K18" i="1"/>
  <c r="K17" i="1"/>
  <c r="K16" i="1"/>
  <c r="K13" i="1"/>
  <c r="K12" i="1"/>
  <c r="K11" i="1"/>
  <c r="K10" i="1"/>
  <c r="K7" i="1"/>
  <c r="L7" i="1" s="1"/>
  <c r="L9" i="1"/>
  <c r="L50" i="1" l="1"/>
  <c r="L47" i="1"/>
  <c r="L26" i="1"/>
  <c r="L37" i="1"/>
  <c r="L53" i="1" l="1"/>
</calcChain>
</file>

<file path=xl/sharedStrings.xml><?xml version="1.0" encoding="utf-8"?>
<sst xmlns="http://schemas.openxmlformats.org/spreadsheetml/2006/main" count="239" uniqueCount="87">
  <si>
    <t>láhev</t>
  </si>
  <si>
    <t>PLYNY</t>
  </si>
  <si>
    <t>Pozn. : ceny bez DPH</t>
  </si>
  <si>
    <t>Pozn.: ceny bez DPH</t>
  </si>
  <si>
    <t>Příloha č. 2 smlouvy</t>
  </si>
  <si>
    <t>účastník vyplňuje pouze modře vyznačená pole</t>
  </si>
  <si>
    <t xml:space="preserve">ODZ v areálu Nemocnice na Bulovce, Na Truhlářce 39/64, Praha 8 </t>
  </si>
  <si>
    <t>láhev 10l</t>
  </si>
  <si>
    <t>láhev 50l</t>
  </si>
  <si>
    <t>Argon 5.0</t>
  </si>
  <si>
    <t>Vodík 6.0</t>
  </si>
  <si>
    <t>Vodík 5.0</t>
  </si>
  <si>
    <t>Helium 6.0</t>
  </si>
  <si>
    <t>Helium 5.0</t>
  </si>
  <si>
    <t>Syntetický vzduch 5.0 HC-free</t>
  </si>
  <si>
    <t>Kyslík 5.0</t>
  </si>
  <si>
    <t>Deuterium 2.8</t>
  </si>
  <si>
    <t>Neon</t>
  </si>
  <si>
    <t>Dusík 5.0</t>
  </si>
  <si>
    <t xml:space="preserve">Helium 4.6 </t>
  </si>
  <si>
    <t>ODZ v areálu Nemocnice na Bulovce, Na Truhlářce 39/64, Praha 8</t>
  </si>
  <si>
    <t>Místa plnění a cena za pronájem TL (tlakových lahví)</t>
  </si>
  <si>
    <t>l</t>
  </si>
  <si>
    <t>500 ppm NO2 ve vzduchu</t>
  </si>
  <si>
    <t>500 ppm H2 ve vzduchu</t>
  </si>
  <si>
    <t>500 ppm CH4 ve vzduchu</t>
  </si>
  <si>
    <t>200 ppm CO ve vzduchu</t>
  </si>
  <si>
    <t>Toto podbarvení určuje směsi pro laboratorní měření</t>
  </si>
  <si>
    <t>Neon 5.0</t>
  </si>
  <si>
    <t>PLYNY                                       Místa dodání</t>
  </si>
  <si>
    <r>
      <t>m</t>
    </r>
    <r>
      <rPr>
        <vertAlign val="superscript"/>
        <sz val="12"/>
        <rFont val="Arial"/>
        <family val="2"/>
        <charset val="238"/>
      </rPr>
      <t>3</t>
    </r>
  </si>
  <si>
    <t>Celková cena předpokládaného množství zboží</t>
  </si>
  <si>
    <t>Předpokládaný počet dojezdů za dva roky**</t>
  </si>
  <si>
    <t>Celková cena pronajatých TL za dva roky</t>
  </si>
  <si>
    <t>Celková výše poplatků za předpokládaný počet dodávek za dva roky (počet náplní)</t>
  </si>
  <si>
    <t>Celková nabídková cena předpokládaných dodávek za dva roky</t>
  </si>
  <si>
    <t>Celková cena za pronájem TL za dva roky</t>
  </si>
  <si>
    <t>Předpokládaný počet dodávek za dva roky (počet náplní)</t>
  </si>
  <si>
    <t>Počet TL v užívání</t>
  </si>
  <si>
    <t>Druh obalu (TL)</t>
  </si>
  <si>
    <t>Druh obalu</t>
  </si>
  <si>
    <t>Vodní objem v litrech</t>
  </si>
  <si>
    <t>Plnicí tlak v barech</t>
  </si>
  <si>
    <r>
      <t>Množství plynu v obalu: m</t>
    </r>
    <r>
      <rPr>
        <b/>
        <vertAlign val="superscript"/>
        <sz val="12"/>
        <rFont val="Arial"/>
        <family val="2"/>
        <charset val="238"/>
      </rPr>
      <t>3</t>
    </r>
    <r>
      <rPr>
        <b/>
        <sz val="12"/>
        <rFont val="Arial"/>
        <family val="2"/>
        <charset val="238"/>
      </rPr>
      <t>, kg, l</t>
    </r>
  </si>
  <si>
    <t>Měrná jednotka</t>
  </si>
  <si>
    <r>
      <t>Cena za m</t>
    </r>
    <r>
      <rPr>
        <b/>
        <vertAlign val="superscript"/>
        <sz val="12"/>
        <rFont val="Arial"/>
        <family val="2"/>
        <charset val="238"/>
      </rPr>
      <t>3</t>
    </r>
    <r>
      <rPr>
        <b/>
        <sz val="12"/>
        <rFont val="Arial"/>
        <family val="2"/>
        <charset val="238"/>
      </rPr>
      <t>, příp. kg, l</t>
    </r>
  </si>
  <si>
    <t>Cena za plnou láhev</t>
  </si>
  <si>
    <t>Předpokládané množství odběru za dva roky</t>
  </si>
  <si>
    <t>Cena předpokládaného odběru za dva roky</t>
  </si>
  <si>
    <t>láhev 10 l</t>
  </si>
  <si>
    <t>CO2 4.5</t>
  </si>
  <si>
    <t>kg</t>
  </si>
  <si>
    <r>
      <t>m</t>
    </r>
    <r>
      <rPr>
        <vertAlign val="superscript"/>
        <sz val="12"/>
        <rFont val="Arial"/>
        <family val="2"/>
        <charset val="238"/>
      </rPr>
      <t>3</t>
    </r>
    <r>
      <rPr>
        <sz val="10"/>
        <rFont val="Arial"/>
        <family val="2"/>
        <charset val="238"/>
      </rPr>
      <t/>
    </r>
  </si>
  <si>
    <t>SO2 3.8</t>
  </si>
  <si>
    <t>CO 4.7</t>
  </si>
  <si>
    <t xml:space="preserve">Krypton 5.0 </t>
  </si>
  <si>
    <t>Cena za dopravu a poplatek za manipulaci dle předpokládaného počtu dojezdů za dva roky</t>
  </si>
  <si>
    <t>Cena za dopravu - jedna dodávka na určené místo*</t>
  </si>
  <si>
    <t>Poplatek manipulace TL</t>
  </si>
  <si>
    <t>Poplatky za jednu TL</t>
  </si>
  <si>
    <t>cena Kč/TL</t>
  </si>
  <si>
    <t>Poplatek ADR</t>
  </si>
  <si>
    <t>Energeticko/ekologický poplatek</t>
  </si>
  <si>
    <t>Poplatek mýtné</t>
  </si>
  <si>
    <t>Krypton 5.0</t>
  </si>
  <si>
    <t>500 ppm  Labline NO2 ve vzduchu</t>
  </si>
  <si>
    <t>500 ppm  Labline H2 ve vzduchu</t>
  </si>
  <si>
    <t>500 ppm  CH4 ve vzduchu</t>
  </si>
  <si>
    <t>200 ppm  CO ve vzduchu</t>
  </si>
  <si>
    <t>Cena za denní pronájem za jednu TL</t>
  </si>
  <si>
    <t>Grisolar</t>
  </si>
  <si>
    <r>
      <t>m</t>
    </r>
    <r>
      <rPr>
        <vertAlign val="superscript"/>
        <sz val="12"/>
        <rFont val="Arial"/>
        <family val="2"/>
        <charset val="238"/>
      </rPr>
      <t>3</t>
    </r>
    <r>
      <rPr>
        <sz val="10"/>
        <rFont val="Arial"/>
        <family val="2"/>
        <charset val="238"/>
      </rPr>
      <t/>
    </r>
  </si>
  <si>
    <t>Technická specifikace, cena zboží a dopravy</t>
  </si>
  <si>
    <t>Příloha k Rámcové dohodě - Zvláštní plyny</t>
  </si>
  <si>
    <t>Kyslík 5.5</t>
  </si>
  <si>
    <t>Argon 4.8</t>
  </si>
  <si>
    <t>Vodík v Dusíku 8/92%</t>
  </si>
  <si>
    <t>Amoniak 3.8</t>
  </si>
  <si>
    <t>Mikrotron, Thámova 1, Praha</t>
  </si>
  <si>
    <t xml:space="preserve"> -</t>
  </si>
  <si>
    <t>podpis oprávněné osoby dodavatele</t>
  </si>
  <si>
    <t>Celková cena pronájmu TL za dva roky</t>
  </si>
  <si>
    <t xml:space="preserve">P10 (90% Ar 4.8 + 10%Methan 3.5) </t>
  </si>
  <si>
    <t xml:space="preserve">ODZ, Na Truhlářce 39/64, Praha 8 </t>
  </si>
  <si>
    <t>ÚJF, Řež č. p. 292, Husinec</t>
  </si>
  <si>
    <t>Mikroton, Thámova 1</t>
  </si>
  <si>
    <t>Cena poplatků za jednu TL (celkem)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</si>
</sst>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.0"/>
    <numFmt numFmtId="165" formatCode="#,##0.00\ &quot;Kč&quot;"/>
  </numFmts>
  <fonts count="4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i/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2"/>
      <color rgb="FF3333FF"/>
      <name val="Arial"/>
      <family val="2"/>
      <charset val="238"/>
    </font>
    <font>
      <b/>
      <i/>
      <sz val="10"/>
      <color theme="5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3" fillId="0" borderId="1" applyNumberFormat="0" applyFill="0" applyAlignment="0" applyProtection="0"/>
    <xf numFmtId="0" fontId="4" fillId="6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" fillId="0" borderId="0"/>
    <xf numFmtId="0" fontId="1" fillId="8" borderId="6" applyNumberFormat="0" applyFont="0" applyAlignment="0" applyProtection="0"/>
    <xf numFmtId="0" fontId="10" fillId="0" borderId="7" applyNumberFormat="0" applyFill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3" borderId="8" applyNumberFormat="0" applyAlignment="0" applyProtection="0"/>
    <xf numFmtId="0" fontId="14" fillId="9" borderId="8" applyNumberFormat="0" applyAlignment="0" applyProtection="0"/>
    <xf numFmtId="0" fontId="15" fillId="9" borderId="9" applyNumberFormat="0" applyAlignment="0" applyProtection="0"/>
    <xf numFmtId="0" fontId="16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</cellStyleXfs>
  <cellXfs count="216">
    <xf numFmtId="0" fontId="0" fillId="0" borderId="0" xfId="0"/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9" applyFont="1" applyAlignment="1">
      <alignment horizontal="left" indent="1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7" fillId="0" borderId="0" xfId="0" applyFont="1"/>
    <xf numFmtId="0" fontId="24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0" fontId="27" fillId="0" borderId="0" xfId="0" applyFont="1"/>
    <xf numFmtId="0" fontId="25" fillId="0" borderId="0" xfId="0" applyFont="1" applyAlignment="1">
      <alignment horizontal="left" indent="1"/>
    </xf>
    <xf numFmtId="16" fontId="0" fillId="0" borderId="0" xfId="0" applyNumberFormat="1"/>
    <xf numFmtId="0" fontId="23" fillId="0" borderId="0" xfId="0" applyFont="1"/>
    <xf numFmtId="44" fontId="22" fillId="0" borderId="0" xfId="0" applyNumberFormat="1" applyFont="1" applyAlignment="1">
      <alignment horizontal="center"/>
    </xf>
    <xf numFmtId="44" fontId="17" fillId="0" borderId="0" xfId="0" applyNumberFormat="1" applyFont="1" applyAlignment="1">
      <alignment horizontal="center"/>
    </xf>
    <xf numFmtId="0" fontId="17" fillId="0" borderId="0" xfId="0" applyFont="1" applyAlignment="1">
      <alignment vertical="center" wrapText="1"/>
    </xf>
    <xf numFmtId="44" fontId="17" fillId="0" borderId="0" xfId="0" applyNumberFormat="1" applyFont="1" applyAlignment="1">
      <alignment horizontal="center" vertical="center" wrapText="1"/>
    </xf>
    <xf numFmtId="0" fontId="35" fillId="0" borderId="0" xfId="0" applyFont="1"/>
    <xf numFmtId="0" fontId="0" fillId="16" borderId="10" xfId="0" applyFill="1" applyBorder="1" applyAlignment="1">
      <alignment horizontal="center"/>
    </xf>
    <xf numFmtId="44" fontId="17" fillId="0" borderId="0" xfId="0" applyNumberFormat="1" applyFont="1"/>
    <xf numFmtId="0" fontId="36" fillId="0" borderId="0" xfId="0" applyFont="1"/>
    <xf numFmtId="0" fontId="27" fillId="0" borderId="11" xfId="0" applyFont="1" applyBorder="1" applyAlignment="1">
      <alignment horizontal="center"/>
    </xf>
    <xf numFmtId="44" fontId="27" fillId="17" borderId="12" xfId="0" applyNumberFormat="1" applyFont="1" applyFill="1" applyBorder="1" applyAlignment="1">
      <alignment horizontal="center"/>
    </xf>
    <xf numFmtId="44" fontId="27" fillId="0" borderId="13" xfId="0" applyNumberFormat="1" applyFont="1" applyBorder="1" applyAlignment="1">
      <alignment horizontal="center"/>
    </xf>
    <xf numFmtId="0" fontId="27" fillId="18" borderId="2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7" fillId="14" borderId="23" xfId="0" applyFont="1" applyFill="1" applyBorder="1" applyAlignment="1">
      <alignment horizontal="center" vertical="center" wrapText="1"/>
    </xf>
    <xf numFmtId="0" fontId="27" fillId="14" borderId="24" xfId="0" applyFont="1" applyFill="1" applyBorder="1" applyAlignment="1">
      <alignment horizontal="center" vertical="center" wrapText="1"/>
    </xf>
    <xf numFmtId="0" fontId="27" fillId="14" borderId="25" xfId="0" applyFont="1" applyFill="1" applyBorder="1" applyAlignment="1">
      <alignment horizontal="center" vertical="center" wrapText="1"/>
    </xf>
    <xf numFmtId="0" fontId="27" fillId="14" borderId="26" xfId="0" applyFont="1" applyFill="1" applyBorder="1" applyAlignment="1">
      <alignment horizontal="center" vertical="center" wrapText="1"/>
    </xf>
    <xf numFmtId="0" fontId="27" fillId="14" borderId="27" xfId="0" applyFont="1" applyFill="1" applyBorder="1" applyAlignment="1">
      <alignment horizontal="center" vertical="center" wrapText="1"/>
    </xf>
    <xf numFmtId="0" fontId="28" fillId="0" borderId="28" xfId="9" applyFont="1" applyBorder="1" applyAlignment="1">
      <alignment horizontal="left" indent="1"/>
    </xf>
    <xf numFmtId="0" fontId="33" fillId="0" borderId="29" xfId="0" applyFont="1" applyBorder="1" applyAlignment="1">
      <alignment horizontal="center"/>
    </xf>
    <xf numFmtId="4" fontId="30" fillId="0" borderId="11" xfId="0" applyNumberFormat="1" applyFont="1" applyBorder="1" applyAlignment="1">
      <alignment horizontal="center"/>
    </xf>
    <xf numFmtId="164" fontId="30" fillId="0" borderId="12" xfId="0" applyNumberFormat="1" applyFont="1" applyBorder="1" applyAlignment="1">
      <alignment horizontal="center"/>
    </xf>
    <xf numFmtId="44" fontId="27" fillId="0" borderId="30" xfId="0" applyNumberFormat="1" applyFont="1" applyBorder="1" applyAlignment="1">
      <alignment horizontal="center"/>
    </xf>
    <xf numFmtId="44" fontId="27" fillId="19" borderId="31" xfId="0" applyNumberFormat="1" applyFont="1" applyFill="1" applyBorder="1" applyAlignment="1">
      <alignment horizontal="center"/>
    </xf>
    <xf numFmtId="2" fontId="30" fillId="0" borderId="29" xfId="0" applyNumberFormat="1" applyFont="1" applyBorder="1" applyAlignment="1">
      <alignment horizontal="right" indent="1"/>
    </xf>
    <xf numFmtId="44" fontId="27" fillId="0" borderId="32" xfId="0" applyNumberFormat="1" applyFont="1" applyBorder="1"/>
    <xf numFmtId="44" fontId="27" fillId="0" borderId="33" xfId="0" applyNumberFormat="1" applyFont="1" applyBorder="1" applyAlignment="1">
      <alignment horizontal="center"/>
    </xf>
    <xf numFmtId="44" fontId="27" fillId="0" borderId="34" xfId="0" applyNumberFormat="1" applyFont="1" applyBorder="1"/>
    <xf numFmtId="0" fontId="28" fillId="0" borderId="35" xfId="9" applyFont="1" applyBorder="1" applyAlignment="1">
      <alignment horizontal="left" indent="1"/>
    </xf>
    <xf numFmtId="0" fontId="33" fillId="0" borderId="36" xfId="0" applyFont="1" applyBorder="1" applyAlignment="1">
      <alignment horizontal="center"/>
    </xf>
    <xf numFmtId="4" fontId="30" fillId="0" borderId="37" xfId="0" applyNumberFormat="1" applyFont="1" applyBorder="1" applyAlignment="1">
      <alignment horizontal="center"/>
    </xf>
    <xf numFmtId="164" fontId="30" fillId="0" borderId="38" xfId="0" applyNumberFormat="1" applyFont="1" applyBorder="1" applyAlignment="1">
      <alignment horizontal="center"/>
    </xf>
    <xf numFmtId="2" fontId="30" fillId="0" borderId="38" xfId="0" applyNumberFormat="1" applyFont="1" applyBorder="1" applyAlignment="1">
      <alignment horizontal="center"/>
    </xf>
    <xf numFmtId="44" fontId="27" fillId="19" borderId="36" xfId="0" applyNumberFormat="1" applyFont="1" applyFill="1" applyBorder="1" applyAlignment="1">
      <alignment horizontal="center"/>
    </xf>
    <xf numFmtId="0" fontId="28" fillId="14" borderId="39" xfId="9" applyFont="1" applyFill="1" applyBorder="1" applyAlignment="1">
      <alignment horizontal="left" indent="1"/>
    </xf>
    <xf numFmtId="0" fontId="29" fillId="14" borderId="40" xfId="0" applyFont="1" applyFill="1" applyBorder="1" applyAlignment="1">
      <alignment horizontal="center"/>
    </xf>
    <xf numFmtId="0" fontId="27" fillId="14" borderId="40" xfId="0" applyFont="1" applyFill="1" applyBorder="1" applyAlignment="1">
      <alignment horizontal="center"/>
    </xf>
    <xf numFmtId="44" fontId="27" fillId="15" borderId="10" xfId="0" applyNumberFormat="1" applyFont="1" applyFill="1" applyBorder="1" applyAlignment="1">
      <alignment vertical="center"/>
    </xf>
    <xf numFmtId="44" fontId="27" fillId="20" borderId="10" xfId="0" applyNumberFormat="1" applyFont="1" applyFill="1" applyBorder="1" applyAlignment="1">
      <alignment horizontal="center" vertical="center"/>
    </xf>
    <xf numFmtId="0" fontId="33" fillId="21" borderId="10" xfId="0" applyFont="1" applyFill="1" applyBorder="1" applyAlignment="1">
      <alignment horizontal="left" vertical="center"/>
    </xf>
    <xf numFmtId="0" fontId="33" fillId="21" borderId="10" xfId="0" applyFont="1" applyFill="1" applyBorder="1" applyAlignment="1">
      <alignment horizontal="left" vertical="center" wrapText="1"/>
    </xf>
    <xf numFmtId="0" fontId="31" fillId="0" borderId="0" xfId="0" applyFont="1"/>
    <xf numFmtId="0" fontId="26" fillId="18" borderId="41" xfId="9" applyFont="1" applyFill="1" applyBorder="1" applyAlignment="1">
      <alignment horizontal="left" vertical="center" wrapText="1"/>
    </xf>
    <xf numFmtId="0" fontId="27" fillId="22" borderId="42" xfId="0" applyFont="1" applyFill="1" applyBorder="1" applyAlignment="1">
      <alignment horizontal="center" vertical="center" wrapText="1"/>
    </xf>
    <xf numFmtId="0" fontId="27" fillId="22" borderId="43" xfId="0" applyFont="1" applyFill="1" applyBorder="1" applyAlignment="1">
      <alignment horizontal="left" vertical="center" wrapText="1"/>
    </xf>
    <xf numFmtId="0" fontId="27" fillId="22" borderId="42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44" fontId="27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6" fillId="23" borderId="10" xfId="0" applyFont="1" applyFill="1" applyBorder="1" applyAlignment="1">
      <alignment horizontal="center" vertical="center" wrapText="1"/>
    </xf>
    <xf numFmtId="44" fontId="27" fillId="22" borderId="41" xfId="0" applyNumberFormat="1" applyFont="1" applyFill="1" applyBorder="1" applyAlignment="1">
      <alignment vertical="center"/>
    </xf>
    <xf numFmtId="4" fontId="26" fillId="0" borderId="37" xfId="0" applyNumberFormat="1" applyFont="1" applyBorder="1" applyAlignment="1">
      <alignment horizontal="center"/>
    </xf>
    <xf numFmtId="164" fontId="26" fillId="0" borderId="38" xfId="0" applyNumberFormat="1" applyFont="1" applyBorder="1" applyAlignment="1">
      <alignment horizontal="center"/>
    </xf>
    <xf numFmtId="4" fontId="26" fillId="0" borderId="11" xfId="0" applyNumberFormat="1" applyFont="1" applyBorder="1" applyAlignment="1">
      <alignment horizontal="center"/>
    </xf>
    <xf numFmtId="164" fontId="26" fillId="0" borderId="12" xfId="0" applyNumberFormat="1" applyFont="1" applyBorder="1" applyAlignment="1">
      <alignment horizontal="center"/>
    </xf>
    <xf numFmtId="44" fontId="27" fillId="19" borderId="11" xfId="0" applyNumberFormat="1" applyFont="1" applyFill="1" applyBorder="1" applyAlignment="1">
      <alignment horizontal="right" indent="1"/>
    </xf>
    <xf numFmtId="0" fontId="26" fillId="0" borderId="46" xfId="0" applyFont="1" applyBorder="1" applyAlignment="1">
      <alignment horizontal="center"/>
    </xf>
    <xf numFmtId="4" fontId="26" fillId="0" borderId="29" xfId="0" applyNumberFormat="1" applyFont="1" applyBorder="1" applyAlignment="1">
      <alignment horizontal="right" indent="1"/>
    </xf>
    <xf numFmtId="44" fontId="27" fillId="0" borderId="47" xfId="0" applyNumberFormat="1" applyFont="1" applyBorder="1"/>
    <xf numFmtId="0" fontId="28" fillId="0" borderId="0" xfId="9" applyFont="1" applyAlignment="1">
      <alignment horizontal="left" indent="1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4" fontId="27" fillId="0" borderId="0" xfId="0" applyNumberFormat="1" applyFont="1" applyAlignment="1">
      <alignment horizontal="center"/>
    </xf>
    <xf numFmtId="44" fontId="27" fillId="0" borderId="46" xfId="0" applyNumberFormat="1" applyFont="1" applyBorder="1" applyAlignment="1">
      <alignment horizontal="center"/>
    </xf>
    <xf numFmtId="0" fontId="0" fillId="0" borderId="0" xfId="0" applyAlignment="1">
      <alignment wrapText="1"/>
    </xf>
    <xf numFmtId="44" fontId="0" fillId="0" borderId="0" xfId="0" applyNumberFormat="1"/>
    <xf numFmtId="0" fontId="37" fillId="0" borderId="49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 wrapText="1"/>
    </xf>
    <xf numFmtId="0" fontId="38" fillId="0" borderId="35" xfId="9" applyFont="1" applyBorder="1" applyAlignment="1">
      <alignment horizontal="left" indent="1"/>
    </xf>
    <xf numFmtId="0" fontId="38" fillId="0" borderId="28" xfId="9" applyFont="1" applyBorder="1" applyAlignment="1">
      <alignment horizontal="left" indent="1"/>
    </xf>
    <xf numFmtId="44" fontId="27" fillId="19" borderId="13" xfId="0" applyNumberFormat="1" applyFont="1" applyFill="1" applyBorder="1" applyAlignment="1">
      <alignment horizontal="center"/>
    </xf>
    <xf numFmtId="4" fontId="26" fillId="25" borderId="37" xfId="0" applyNumberFormat="1" applyFont="1" applyFill="1" applyBorder="1" applyAlignment="1">
      <alignment horizontal="center"/>
    </xf>
    <xf numFmtId="4" fontId="30" fillId="25" borderId="11" xfId="0" applyNumberFormat="1" applyFont="1" applyFill="1" applyBorder="1" applyAlignment="1">
      <alignment horizontal="center"/>
    </xf>
    <xf numFmtId="4" fontId="26" fillId="25" borderId="11" xfId="0" applyNumberFormat="1" applyFont="1" applyFill="1" applyBorder="1" applyAlignment="1">
      <alignment horizontal="center"/>
    </xf>
    <xf numFmtId="4" fontId="30" fillId="25" borderId="37" xfId="0" applyNumberFormat="1" applyFont="1" applyFill="1" applyBorder="1" applyAlignment="1">
      <alignment horizontal="center"/>
    </xf>
    <xf numFmtId="164" fontId="26" fillId="25" borderId="38" xfId="0" applyNumberFormat="1" applyFont="1" applyFill="1" applyBorder="1" applyAlignment="1">
      <alignment horizontal="center"/>
    </xf>
    <xf numFmtId="164" fontId="26" fillId="25" borderId="12" xfId="0" applyNumberFormat="1" applyFont="1" applyFill="1" applyBorder="1" applyAlignment="1">
      <alignment horizontal="center"/>
    </xf>
    <xf numFmtId="0" fontId="28" fillId="16" borderId="35" xfId="9" applyFont="1" applyFill="1" applyBorder="1" applyAlignment="1">
      <alignment horizontal="left" indent="1"/>
    </xf>
    <xf numFmtId="0" fontId="26" fillId="26" borderId="10" xfId="0" applyFont="1" applyFill="1" applyBorder="1" applyAlignment="1">
      <alignment horizontal="center" vertical="center"/>
    </xf>
    <xf numFmtId="0" fontId="27" fillId="22" borderId="51" xfId="0" applyFont="1" applyFill="1" applyBorder="1" applyAlignment="1">
      <alignment horizontal="center" vertical="center" wrapText="1"/>
    </xf>
    <xf numFmtId="0" fontId="27" fillId="22" borderId="52" xfId="0" applyFont="1" applyFill="1" applyBorder="1" applyAlignment="1">
      <alignment horizontal="center" vertical="center" wrapText="1"/>
    </xf>
    <xf numFmtId="0" fontId="27" fillId="22" borderId="25" xfId="0" applyFont="1" applyFill="1" applyBorder="1" applyAlignment="1">
      <alignment horizontal="center" vertical="center" wrapText="1"/>
    </xf>
    <xf numFmtId="0" fontId="28" fillId="0" borderId="53" xfId="9" applyFont="1" applyBorder="1" applyAlignment="1">
      <alignment horizontal="left" indent="1"/>
    </xf>
    <xf numFmtId="0" fontId="28" fillId="0" borderId="54" xfId="9" applyFont="1" applyBorder="1" applyAlignment="1">
      <alignment horizontal="left" indent="1"/>
    </xf>
    <xf numFmtId="4" fontId="26" fillId="0" borderId="18" xfId="0" applyNumberFormat="1" applyFont="1" applyBorder="1" applyAlignment="1">
      <alignment horizontal="center"/>
    </xf>
    <xf numFmtId="4" fontId="26" fillId="25" borderId="18" xfId="0" applyNumberFormat="1" applyFont="1" applyFill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0" borderId="55" xfId="0" applyFont="1" applyBorder="1" applyAlignment="1">
      <alignment horizontal="center"/>
    </xf>
    <xf numFmtId="4" fontId="26" fillId="0" borderId="37" xfId="0" applyNumberFormat="1" applyFont="1" applyBorder="1" applyAlignment="1">
      <alignment horizontal="right" indent="1"/>
    </xf>
    <xf numFmtId="4" fontId="26" fillId="0" borderId="18" xfId="0" applyNumberFormat="1" applyFont="1" applyBorder="1" applyAlignment="1">
      <alignment horizontal="right" indent="1"/>
    </xf>
    <xf numFmtId="0" fontId="27" fillId="0" borderId="57" xfId="0" applyFont="1" applyBorder="1" applyAlignment="1">
      <alignment horizontal="center"/>
    </xf>
    <xf numFmtId="0" fontId="27" fillId="0" borderId="59" xfId="0" applyFont="1" applyBorder="1" applyAlignment="1">
      <alignment horizontal="center"/>
    </xf>
    <xf numFmtId="44" fontId="27" fillId="15" borderId="60" xfId="0" applyNumberFormat="1" applyFont="1" applyFill="1" applyBorder="1" applyAlignment="1">
      <alignment horizontal="center" vertical="center" wrapText="1"/>
    </xf>
    <xf numFmtId="0" fontId="27" fillId="0" borderId="61" xfId="0" applyFont="1" applyBorder="1" applyAlignment="1">
      <alignment horizontal="center"/>
    </xf>
    <xf numFmtId="0" fontId="27" fillId="0" borderId="62" xfId="0" applyFont="1" applyBorder="1" applyAlignment="1">
      <alignment horizontal="center"/>
    </xf>
    <xf numFmtId="0" fontId="23" fillId="18" borderId="44" xfId="0" applyFont="1" applyFill="1" applyBorder="1" applyAlignment="1">
      <alignment horizontal="left" vertical="center"/>
    </xf>
    <xf numFmtId="165" fontId="23" fillId="24" borderId="44" xfId="0" applyNumberFormat="1" applyFont="1" applyFill="1" applyBorder="1" applyAlignment="1">
      <alignment horizontal="center"/>
    </xf>
    <xf numFmtId="0" fontId="23" fillId="18" borderId="45" xfId="0" applyFont="1" applyFill="1" applyBorder="1" applyAlignment="1">
      <alignment horizontal="left" vertical="center"/>
    </xf>
    <xf numFmtId="165" fontId="23" fillId="24" borderId="45" xfId="0" applyNumberFormat="1" applyFont="1" applyFill="1" applyBorder="1" applyAlignment="1">
      <alignment horizontal="center"/>
    </xf>
    <xf numFmtId="0" fontId="23" fillId="18" borderId="50" xfId="0" applyFont="1" applyFill="1" applyBorder="1" applyAlignment="1">
      <alignment horizontal="left" vertical="center"/>
    </xf>
    <xf numFmtId="165" fontId="23" fillId="24" borderId="50" xfId="0" applyNumberFormat="1" applyFont="1" applyFill="1" applyBorder="1" applyAlignment="1">
      <alignment horizontal="center"/>
    </xf>
    <xf numFmtId="0" fontId="17" fillId="29" borderId="41" xfId="0" applyFont="1" applyFill="1" applyBorder="1" applyAlignment="1">
      <alignment horizontal="left" vertical="center" wrapText="1"/>
    </xf>
    <xf numFmtId="165" fontId="23" fillId="24" borderId="10" xfId="0" applyNumberFormat="1" applyFont="1" applyFill="1" applyBorder="1" applyAlignment="1">
      <alignment horizontal="center" vertical="center"/>
    </xf>
    <xf numFmtId="165" fontId="27" fillId="29" borderId="10" xfId="0" applyNumberFormat="1" applyFont="1" applyFill="1" applyBorder="1" applyAlignment="1">
      <alignment horizontal="center" vertical="center"/>
    </xf>
    <xf numFmtId="0" fontId="27" fillId="0" borderId="74" xfId="0" applyFont="1" applyBorder="1" applyAlignment="1">
      <alignment horizontal="center"/>
    </xf>
    <xf numFmtId="0" fontId="27" fillId="0" borderId="76" xfId="0" applyFont="1" applyBorder="1" applyAlignment="1">
      <alignment horizontal="center"/>
    </xf>
    <xf numFmtId="0" fontId="25" fillId="26" borderId="71" xfId="0" applyFont="1" applyFill="1" applyBorder="1" applyAlignment="1">
      <alignment horizontal="left"/>
    </xf>
    <xf numFmtId="0" fontId="25" fillId="26" borderId="14" xfId="0" applyFont="1" applyFill="1" applyBorder="1" applyAlignment="1">
      <alignment horizontal="left"/>
    </xf>
    <xf numFmtId="44" fontId="27" fillId="17" borderId="16" xfId="0" applyNumberFormat="1" applyFont="1" applyFill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8" fillId="30" borderId="56" xfId="9" applyFont="1" applyFill="1" applyBorder="1" applyAlignment="1">
      <alignment horizontal="left" vertical="center" wrapText="1" indent="1"/>
    </xf>
    <xf numFmtId="0" fontId="29" fillId="30" borderId="11" xfId="0" applyFont="1" applyFill="1" applyBorder="1" applyAlignment="1">
      <alignment horizontal="center"/>
    </xf>
    <xf numFmtId="0" fontId="27" fillId="30" borderId="19" xfId="0" applyFont="1" applyFill="1" applyBorder="1" applyAlignment="1">
      <alignment horizontal="center"/>
    </xf>
    <xf numFmtId="0" fontId="28" fillId="30" borderId="56" xfId="9" applyFont="1" applyFill="1" applyBorder="1" applyAlignment="1">
      <alignment horizontal="left" indent="1"/>
    </xf>
    <xf numFmtId="0" fontId="38" fillId="30" borderId="58" xfId="9" applyFont="1" applyFill="1" applyBorder="1" applyAlignment="1">
      <alignment horizontal="left" indent="1"/>
    </xf>
    <xf numFmtId="0" fontId="29" fillId="30" borderId="19" xfId="0" applyFont="1" applyFill="1" applyBorder="1" applyAlignment="1">
      <alignment horizontal="center"/>
    </xf>
    <xf numFmtId="0" fontId="27" fillId="30" borderId="11" xfId="0" applyFont="1" applyFill="1" applyBorder="1" applyAlignment="1">
      <alignment horizontal="center"/>
    </xf>
    <xf numFmtId="0" fontId="29" fillId="30" borderId="12" xfId="0" applyFont="1" applyFill="1" applyBorder="1" applyAlignment="1">
      <alignment horizontal="center"/>
    </xf>
    <xf numFmtId="0" fontId="27" fillId="31" borderId="48" xfId="0" applyFont="1" applyFill="1" applyBorder="1" applyAlignment="1">
      <alignment horizontal="center" vertical="center" wrapText="1"/>
    </xf>
    <xf numFmtId="0" fontId="27" fillId="31" borderId="52" xfId="0" applyFont="1" applyFill="1" applyBorder="1" applyAlignment="1">
      <alignment horizontal="center" vertical="center" wrapText="1"/>
    </xf>
    <xf numFmtId="0" fontId="27" fillId="31" borderId="24" xfId="0" applyFont="1" applyFill="1" applyBorder="1" applyAlignment="1">
      <alignment horizontal="center" vertical="center" wrapText="1"/>
    </xf>
    <xf numFmtId="0" fontId="27" fillId="31" borderId="27" xfId="0" applyFont="1" applyFill="1" applyBorder="1" applyAlignment="1">
      <alignment horizontal="center" vertical="center" wrapText="1"/>
    </xf>
    <xf numFmtId="0" fontId="28" fillId="30" borderId="58" xfId="9" applyFont="1" applyFill="1" applyBorder="1" applyAlignment="1">
      <alignment horizontal="left" indent="1"/>
    </xf>
    <xf numFmtId="44" fontId="27" fillId="17" borderId="38" xfId="0" applyNumberFormat="1" applyFont="1" applyFill="1" applyBorder="1" applyAlignment="1">
      <alignment horizontal="center"/>
    </xf>
    <xf numFmtId="0" fontId="27" fillId="30" borderId="12" xfId="0" applyFont="1" applyFill="1" applyBorder="1" applyAlignment="1">
      <alignment horizontal="center"/>
    </xf>
    <xf numFmtId="44" fontId="27" fillId="0" borderId="12" xfId="0" applyNumberFormat="1" applyFont="1" applyBorder="1" applyAlignment="1">
      <alignment horizontal="center"/>
    </xf>
    <xf numFmtId="44" fontId="27" fillId="0" borderId="16" xfId="0" applyNumberFormat="1" applyFont="1" applyBorder="1" applyAlignment="1">
      <alignment horizontal="center"/>
    </xf>
    <xf numFmtId="0" fontId="27" fillId="30" borderId="77" xfId="0" applyFont="1" applyFill="1" applyBorder="1" applyAlignment="1">
      <alignment horizontal="center"/>
    </xf>
    <xf numFmtId="44" fontId="27" fillId="0" borderId="38" xfId="0" applyNumberFormat="1" applyFont="1" applyBorder="1" applyAlignment="1">
      <alignment horizontal="center"/>
    </xf>
    <xf numFmtId="0" fontId="27" fillId="30" borderId="63" xfId="0" applyFont="1" applyFill="1" applyBorder="1" applyAlignment="1">
      <alignment horizontal="center"/>
    </xf>
    <xf numFmtId="0" fontId="27" fillId="30" borderId="74" xfId="0" applyFont="1" applyFill="1" applyBorder="1" applyAlignment="1">
      <alignment horizontal="center"/>
    </xf>
    <xf numFmtId="0" fontId="27" fillId="0" borderId="78" xfId="0" applyFont="1" applyBorder="1" applyAlignment="1">
      <alignment horizontal="center"/>
    </xf>
    <xf numFmtId="0" fontId="27" fillId="0" borderId="79" xfId="0" applyFont="1" applyBorder="1" applyAlignment="1">
      <alignment horizontal="center"/>
    </xf>
    <xf numFmtId="0" fontId="28" fillId="30" borderId="58" xfId="9" applyFont="1" applyFill="1" applyBorder="1" applyAlignment="1">
      <alignment horizontal="left"/>
    </xf>
    <xf numFmtId="0" fontId="28" fillId="30" borderId="56" xfId="9" applyFont="1" applyFill="1" applyBorder="1" applyAlignment="1">
      <alignment horizontal="left" wrapText="1"/>
    </xf>
    <xf numFmtId="0" fontId="27" fillId="30" borderId="20" xfId="0" applyFont="1" applyFill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6" fillId="0" borderId="68" xfId="0" applyFont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27" fillId="28" borderId="69" xfId="0" applyFont="1" applyFill="1" applyBorder="1" applyAlignment="1">
      <alignment horizontal="left" vertical="center" wrapText="1"/>
    </xf>
    <xf numFmtId="0" fontId="27" fillId="28" borderId="67" xfId="0" applyFont="1" applyFill="1" applyBorder="1" applyAlignment="1">
      <alignment horizontal="left" vertical="center" wrapText="1"/>
    </xf>
    <xf numFmtId="0" fontId="27" fillId="28" borderId="70" xfId="0" applyFont="1" applyFill="1" applyBorder="1" applyAlignment="1">
      <alignment horizontal="left" vertical="center" wrapText="1"/>
    </xf>
    <xf numFmtId="0" fontId="27" fillId="28" borderId="21" xfId="0" applyFont="1" applyFill="1" applyBorder="1" applyAlignment="1">
      <alignment horizontal="left" vertical="center" wrapText="1"/>
    </xf>
    <xf numFmtId="0" fontId="27" fillId="28" borderId="68" xfId="0" applyFont="1" applyFill="1" applyBorder="1" applyAlignment="1">
      <alignment horizontal="left" vertical="center" wrapText="1"/>
    </xf>
    <xf numFmtId="0" fontId="27" fillId="28" borderId="22" xfId="0" applyFont="1" applyFill="1" applyBorder="1" applyAlignment="1">
      <alignment horizontal="left" vertical="center" wrapText="1"/>
    </xf>
    <xf numFmtId="44" fontId="27" fillId="28" borderId="66" xfId="0" applyNumberFormat="1" applyFont="1" applyFill="1" applyBorder="1" applyAlignment="1">
      <alignment horizontal="center" vertical="center"/>
    </xf>
    <xf numFmtId="44" fontId="27" fillId="28" borderId="60" xfId="0" applyNumberFormat="1" applyFont="1" applyFill="1" applyBorder="1" applyAlignment="1">
      <alignment horizontal="center" vertical="center"/>
    </xf>
    <xf numFmtId="0" fontId="17" fillId="20" borderId="69" xfId="0" applyFont="1" applyFill="1" applyBorder="1" applyAlignment="1">
      <alignment horizontal="left" vertical="center" wrapText="1"/>
    </xf>
    <xf numFmtId="0" fontId="17" fillId="20" borderId="67" xfId="0" applyFont="1" applyFill="1" applyBorder="1" applyAlignment="1">
      <alignment horizontal="left" vertical="center" wrapText="1"/>
    </xf>
    <xf numFmtId="0" fontId="17" fillId="20" borderId="70" xfId="0" applyFont="1" applyFill="1" applyBorder="1" applyAlignment="1">
      <alignment horizontal="left" vertical="center" wrapText="1"/>
    </xf>
    <xf numFmtId="0" fontId="17" fillId="20" borderId="21" xfId="0" applyFont="1" applyFill="1" applyBorder="1" applyAlignment="1">
      <alignment horizontal="left" vertical="center" wrapText="1"/>
    </xf>
    <xf numFmtId="0" fontId="17" fillId="20" borderId="68" xfId="0" applyFont="1" applyFill="1" applyBorder="1" applyAlignment="1">
      <alignment horizontal="left" vertical="center" wrapText="1"/>
    </xf>
    <xf numFmtId="0" fontId="17" fillId="20" borderId="22" xfId="0" applyFont="1" applyFill="1" applyBorder="1" applyAlignment="1">
      <alignment horizontal="left" vertical="center" wrapText="1"/>
    </xf>
    <xf numFmtId="44" fontId="27" fillId="20" borderId="66" xfId="0" applyNumberFormat="1" applyFont="1" applyFill="1" applyBorder="1" applyAlignment="1">
      <alignment horizontal="center" vertical="center"/>
    </xf>
    <xf numFmtId="0" fontId="27" fillId="20" borderId="60" xfId="0" applyFont="1" applyFill="1" applyBorder="1" applyAlignment="1">
      <alignment horizontal="center" vertical="center"/>
    </xf>
    <xf numFmtId="44" fontId="27" fillId="27" borderId="66" xfId="0" applyNumberFormat="1" applyFont="1" applyFill="1" applyBorder="1" applyAlignment="1">
      <alignment horizontal="center" vertical="center"/>
    </xf>
    <xf numFmtId="44" fontId="27" fillId="27" borderId="60" xfId="0" applyNumberFormat="1" applyFont="1" applyFill="1" applyBorder="1" applyAlignment="1">
      <alignment horizontal="center" vertical="center"/>
    </xf>
    <xf numFmtId="0" fontId="33" fillId="21" borderId="41" xfId="0" applyFont="1" applyFill="1" applyBorder="1" applyAlignment="1">
      <alignment horizontal="left" vertical="center"/>
    </xf>
    <xf numFmtId="0" fontId="33" fillId="21" borderId="42" xfId="0" applyFont="1" applyFill="1" applyBorder="1" applyAlignment="1">
      <alignment horizontal="left" vertical="center"/>
    </xf>
    <xf numFmtId="0" fontId="33" fillId="21" borderId="49" xfId="0" applyFont="1" applyFill="1" applyBorder="1" applyAlignment="1">
      <alignment horizontal="left" vertical="center"/>
    </xf>
    <xf numFmtId="0" fontId="33" fillId="21" borderId="41" xfId="0" applyFont="1" applyFill="1" applyBorder="1" applyAlignment="1">
      <alignment horizontal="left" vertical="center" wrapText="1"/>
    </xf>
    <xf numFmtId="0" fontId="33" fillId="21" borderId="42" xfId="0" applyFont="1" applyFill="1" applyBorder="1" applyAlignment="1">
      <alignment horizontal="left" vertical="center" wrapText="1"/>
    </xf>
    <xf numFmtId="0" fontId="33" fillId="21" borderId="49" xfId="0" applyFont="1" applyFill="1" applyBorder="1" applyAlignment="1">
      <alignment horizontal="left" vertical="center" wrapText="1"/>
    </xf>
    <xf numFmtId="0" fontId="27" fillId="20" borderId="41" xfId="0" applyFont="1" applyFill="1" applyBorder="1" applyAlignment="1">
      <alignment horizontal="left" vertical="center" wrapText="1"/>
    </xf>
    <xf numFmtId="0" fontId="27" fillId="20" borderId="42" xfId="0" applyFont="1" applyFill="1" applyBorder="1" applyAlignment="1">
      <alignment horizontal="left" vertical="center" wrapText="1"/>
    </xf>
    <xf numFmtId="0" fontId="27" fillId="20" borderId="49" xfId="0" applyFont="1" applyFill="1" applyBorder="1" applyAlignment="1">
      <alignment horizontal="left" vertical="center" wrapText="1"/>
    </xf>
    <xf numFmtId="0" fontId="27" fillId="22" borderId="41" xfId="0" applyFont="1" applyFill="1" applyBorder="1" applyAlignment="1">
      <alignment horizontal="center" vertical="center"/>
    </xf>
    <xf numFmtId="0" fontId="27" fillId="22" borderId="42" xfId="0" applyFont="1" applyFill="1" applyBorder="1" applyAlignment="1">
      <alignment horizontal="center" vertical="center"/>
    </xf>
    <xf numFmtId="0" fontId="27" fillId="22" borderId="49" xfId="0" applyFont="1" applyFill="1" applyBorder="1" applyAlignment="1">
      <alignment horizontal="center" vertical="center"/>
    </xf>
    <xf numFmtId="165" fontId="23" fillId="24" borderId="41" xfId="0" applyNumberFormat="1" applyFont="1" applyFill="1" applyBorder="1" applyAlignment="1">
      <alignment horizontal="center" vertical="center"/>
    </xf>
    <xf numFmtId="165" fontId="23" fillId="24" borderId="49" xfId="0" applyNumberFormat="1" applyFont="1" applyFill="1" applyBorder="1" applyAlignment="1">
      <alignment horizontal="center" vertical="center"/>
    </xf>
    <xf numFmtId="0" fontId="19" fillId="0" borderId="64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27" fillId="15" borderId="65" xfId="0" applyFont="1" applyFill="1" applyBorder="1" applyAlignment="1">
      <alignment horizontal="left" vertical="center" wrapText="1"/>
    </xf>
    <xf numFmtId="0" fontId="27" fillId="15" borderId="40" xfId="0" applyFont="1" applyFill="1" applyBorder="1" applyAlignment="1">
      <alignment horizontal="left" vertical="center" wrapText="1"/>
    </xf>
    <xf numFmtId="0" fontId="39" fillId="17" borderId="41" xfId="0" applyFont="1" applyFill="1" applyBorder="1" applyAlignment="1">
      <alignment horizontal="center"/>
    </xf>
    <xf numFmtId="0" fontId="39" fillId="17" borderId="49" xfId="0" applyFont="1" applyFill="1" applyBorder="1" applyAlignment="1">
      <alignment horizontal="center"/>
    </xf>
    <xf numFmtId="0" fontId="27" fillId="22" borderId="41" xfId="9" applyFont="1" applyFill="1" applyBorder="1" applyAlignment="1">
      <alignment horizontal="left" vertical="center" wrapText="1"/>
    </xf>
    <xf numFmtId="0" fontId="27" fillId="22" borderId="42" xfId="9" applyFont="1" applyFill="1" applyBorder="1" applyAlignment="1">
      <alignment horizontal="left" vertical="center" wrapText="1"/>
    </xf>
    <xf numFmtId="0" fontId="27" fillId="22" borderId="49" xfId="9" applyFont="1" applyFill="1" applyBorder="1" applyAlignment="1">
      <alignment horizontal="left" vertical="center" wrapText="1"/>
    </xf>
    <xf numFmtId="0" fontId="25" fillId="26" borderId="71" xfId="0" applyFont="1" applyFill="1" applyBorder="1" applyAlignment="1">
      <alignment horizontal="left"/>
    </xf>
    <xf numFmtId="0" fontId="25" fillId="26" borderId="14" xfId="0" applyFont="1" applyFill="1" applyBorder="1" applyAlignment="1">
      <alignment horizontal="left"/>
    </xf>
    <xf numFmtId="0" fontId="25" fillId="26" borderId="71" xfId="0" applyFont="1" applyFill="1" applyBorder="1" applyAlignment="1">
      <alignment horizontal="left" wrapText="1"/>
    </xf>
    <xf numFmtId="0" fontId="25" fillId="26" borderId="14" xfId="0" applyFont="1" applyFill="1" applyBorder="1" applyAlignment="1">
      <alignment horizontal="left" wrapText="1"/>
    </xf>
    <xf numFmtId="0" fontId="40" fillId="17" borderId="41" xfId="0" applyFont="1" applyFill="1" applyBorder="1" applyAlignment="1">
      <alignment horizontal="center"/>
    </xf>
    <xf numFmtId="0" fontId="40" fillId="17" borderId="49" xfId="0" applyFont="1" applyFill="1" applyBorder="1" applyAlignment="1">
      <alignment horizontal="center"/>
    </xf>
    <xf numFmtId="0" fontId="25" fillId="26" borderId="73" xfId="0" applyFont="1" applyFill="1" applyBorder="1" applyAlignment="1">
      <alignment horizontal="left"/>
    </xf>
    <xf numFmtId="0" fontId="25" fillId="26" borderId="72" xfId="0" applyFont="1" applyFill="1" applyBorder="1" applyAlignment="1">
      <alignment horizontal="left"/>
    </xf>
    <xf numFmtId="0" fontId="25" fillId="26" borderId="75" xfId="0" applyFont="1" applyFill="1" applyBorder="1" applyAlignment="1">
      <alignment horizontal="left" wrapText="1"/>
    </xf>
    <xf numFmtId="0" fontId="25" fillId="26" borderId="15" xfId="0" applyFont="1" applyFill="1" applyBorder="1" applyAlignment="1">
      <alignment horizontal="left" wrapText="1"/>
    </xf>
    <xf numFmtId="0" fontId="25" fillId="26" borderId="75" xfId="0" applyFont="1" applyFill="1" applyBorder="1" applyAlignment="1">
      <alignment horizontal="left"/>
    </xf>
    <xf numFmtId="0" fontId="25" fillId="26" borderId="15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25" fillId="26" borderId="73" xfId="0" applyFont="1" applyFill="1" applyBorder="1" applyAlignment="1">
      <alignment horizontal="left" wrapText="1"/>
    </xf>
    <xf numFmtId="0" fontId="25" fillId="26" borderId="72" xfId="0" applyFont="1" applyFill="1" applyBorder="1" applyAlignment="1">
      <alignment horizontal="left" wrapText="1"/>
    </xf>
    <xf numFmtId="0" fontId="27" fillId="15" borderId="39" xfId="0" applyFont="1" applyFill="1" applyBorder="1" applyAlignment="1">
      <alignment horizontal="center" vertical="center" wrapText="1"/>
    </xf>
    <xf numFmtId="0" fontId="27" fillId="15" borderId="40" xfId="0" applyFont="1" applyFill="1" applyBorder="1" applyAlignment="1">
      <alignment horizontal="center" vertical="center" wrapText="1"/>
    </xf>
    <xf numFmtId="0" fontId="27" fillId="15" borderId="80" xfId="0" applyFont="1" applyFill="1" applyBorder="1" applyAlignment="1">
      <alignment horizontal="center" vertical="center" wrapText="1"/>
    </xf>
  </cellXfs>
  <cellStyles count="24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_List1" xfId="9" xr:uid="{7C448196-2B0F-4C3E-AF6D-E6FFE4E307CF}"/>
    <cellStyle name="Poznámka" xfId="10" builtinId="10" customBuiltin="1"/>
    <cellStyle name="Propojená buňka" xfId="11" builtinId="24" customBuiltin="1"/>
    <cellStyle name="Správně" xfId="12" builtinId="26" customBuiltin="1"/>
    <cellStyle name="Text upozornění" xfId="13" builtinId="11" customBuiltin="1"/>
    <cellStyle name="Vstup" xfId="14" builtinId="20" customBuiltin="1"/>
    <cellStyle name="Výpočet" xfId="15" builtinId="22" customBuiltin="1"/>
    <cellStyle name="Výstup" xfId="16" builtinId="21" customBuiltin="1"/>
    <cellStyle name="Vysvětlující text" xfId="17" builtinId="53" customBuiltin="1"/>
    <cellStyle name="Zvýraznění 1" xfId="18" builtinId="29" customBuiltin="1"/>
    <cellStyle name="Zvýraznění 2" xfId="19" builtinId="33" customBuiltin="1"/>
    <cellStyle name="Zvýraznění 3" xfId="20" builtinId="37" customBuiltin="1"/>
    <cellStyle name="Zvýraznění 4" xfId="21" builtinId="41" customBuiltin="1"/>
    <cellStyle name="Zvýraznění 5" xfId="22" builtinId="45" customBuiltin="1"/>
    <cellStyle name="Zvýraznění 6" xfId="23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323851</xdr:colOff>
      <xdr:row>51</xdr:row>
      <xdr:rowOff>121921</xdr:rowOff>
    </xdr:from>
    <xdr:to>
      <xdr:col>6</xdr:col>
      <xdr:colOff>9525</xdr:colOff>
      <xdr:row>52</xdr:row>
      <xdr:rowOff>314325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CE03699-ECA1-9FD5-96C8-C567518D4D7D}"/>
            </a:ext>
          </a:extLst>
        </xdr:cNvPr>
        <xdr:cNvSpPr txBox="1"/>
      </xdr:nvSpPr>
      <xdr:spPr>
        <a:xfrm>
          <a:off x="323851" y="13752196"/>
          <a:ext cx="6257924" cy="392429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000" b="1">
              <a:latin typeface="Arial" panose="020B0604020202020204" pitchFamily="34" charset="0"/>
              <a:cs typeface="Arial" panose="020B0604020202020204" pitchFamily="34" charset="0"/>
            </a:rPr>
            <a:t>* Cena dopravy na určená místa bude</a:t>
          </a:r>
          <a:r>
            <a:rPr lang="cs-CZ" sz="1000" b="1" baseline="0">
              <a:latin typeface="Arial" panose="020B0604020202020204" pitchFamily="34" charset="0"/>
              <a:cs typeface="Arial" panose="020B0604020202020204" pitchFamily="34" charset="0"/>
            </a:rPr>
            <a:t> včetně</a:t>
          </a:r>
          <a:r>
            <a:rPr lang="cs-CZ" sz="1000" b="1">
              <a:latin typeface="Arial" panose="020B0604020202020204" pitchFamily="34" charset="0"/>
              <a:cs typeface="Arial" panose="020B0604020202020204" pitchFamily="34" charset="0"/>
            </a:rPr>
            <a:t> všech souvisejících poplatků zahrnující odvoz/svoz prázdných láhví,</a:t>
          </a:r>
          <a:r>
            <a:rPr lang="cs-CZ" sz="1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1000" b="1">
              <a:latin typeface="Arial" panose="020B0604020202020204" pitchFamily="34" charset="0"/>
              <a:cs typeface="Arial" panose="020B0604020202020204" pitchFamily="34" charset="0"/>
            </a:rPr>
            <a:t>kromě</a:t>
          </a:r>
          <a:r>
            <a:rPr lang="cs-CZ" sz="1000" b="1" baseline="0">
              <a:latin typeface="Arial" panose="020B0604020202020204" pitchFamily="34" charset="0"/>
              <a:cs typeface="Arial" panose="020B0604020202020204" pitchFamily="34" charset="0"/>
            </a:rPr>
            <a:t> poplatků viz tabulka níže - ADR, mýtné, ekolog (které se počítají zvlášť).</a:t>
          </a:r>
          <a:endParaRPr lang="cs-CZ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321945</xdr:colOff>
      <xdr:row>53</xdr:row>
      <xdr:rowOff>62865</xdr:rowOff>
    </xdr:from>
    <xdr:to>
      <xdr:col>6</xdr:col>
      <xdr:colOff>19050</xdr:colOff>
      <xdr:row>55</xdr:row>
      <xdr:rowOff>76200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62ED048D-B77E-5830-F8B1-CCD22F5EDB38}"/>
            </a:ext>
          </a:extLst>
        </xdr:cNvPr>
        <xdr:cNvSpPr txBox="1"/>
      </xdr:nvSpPr>
      <xdr:spPr>
        <a:xfrm>
          <a:off x="321945" y="14217015"/>
          <a:ext cx="6269355" cy="413385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000" b="1">
              <a:latin typeface="Arial" panose="020B0604020202020204" pitchFamily="34" charset="0"/>
              <a:cs typeface="Arial" panose="020B0604020202020204" pitchFamily="34" charset="0"/>
            </a:rPr>
            <a:t>** Pro účel hodnocení je stanoven předpokládány počet dojezdů</a:t>
          </a:r>
          <a:r>
            <a:rPr lang="cs-CZ" sz="1000" b="1" baseline="0">
              <a:latin typeface="Arial" panose="020B0604020202020204" pitchFamily="34" charset="0"/>
              <a:cs typeface="Arial" panose="020B0604020202020204" pitchFamily="34" charset="0"/>
            </a:rPr>
            <a:t> na základě předchozích zkušeností zadavatele </a:t>
          </a:r>
          <a:endParaRPr lang="cs-CZ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313B-E5B7-4ADC-9FED-2D68CEFE6F9D}">
  <sheetPr>
    <tabColor indexed="12"/>
    <pageSetUpPr fitToPage="1"/>
  </sheetPr>
  <dimension ref="A1:P76"/>
  <sheetViews>
    <sheetView showGridLines="0" tabSelected="1" topLeftCell="A33" zoomScaleNormal="100" workbookViewId="0">
      <selection activeCell="L45" sqref="L45"/>
    </sheetView>
  </sheetViews>
  <sheetFormatPr defaultRowHeight="12.75" x14ac:dyDescent="0.2"/>
  <cols>
    <col min="1" max="1" width="5.140625" customWidth="1"/>
    <col min="2" max="2" width="44.5703125" customWidth="1"/>
    <col min="3" max="3" width="12.5703125" style="1" customWidth="1"/>
    <col min="4" max="4" width="12.42578125" style="1" customWidth="1"/>
    <col min="5" max="5" width="10.85546875" style="1" customWidth="1"/>
    <col min="6" max="6" width="13" style="1" customWidth="1"/>
    <col min="7" max="7" width="11.5703125" style="1" customWidth="1"/>
    <col min="8" max="8" width="21.7109375" style="1" customWidth="1"/>
    <col min="9" max="9" width="19.7109375" style="1" customWidth="1"/>
    <col min="10" max="10" width="19.5703125" style="1" customWidth="1"/>
    <col min="11" max="11" width="17.85546875" style="1" customWidth="1"/>
    <col min="12" max="12" width="24.85546875" customWidth="1"/>
    <col min="14" max="14" width="17" customWidth="1"/>
    <col min="15" max="15" width="15.85546875" bestFit="1" customWidth="1"/>
  </cols>
  <sheetData>
    <row r="1" spans="1:16" ht="16.5" x14ac:dyDescent="0.25">
      <c r="B1" s="57" t="s">
        <v>73</v>
      </c>
      <c r="D1" s="8" t="s">
        <v>72</v>
      </c>
      <c r="F1" s="8"/>
      <c r="G1" s="8"/>
      <c r="H1" s="8"/>
    </row>
    <row r="2" spans="1:16" ht="13.5" thickBot="1" x14ac:dyDescent="0.25">
      <c r="B2" s="8"/>
      <c r="C2" s="8"/>
      <c r="D2" s="8"/>
      <c r="E2" s="8"/>
      <c r="F2" s="8"/>
      <c r="G2" s="8"/>
      <c r="H2" s="8"/>
    </row>
    <row r="3" spans="1:16" ht="13.5" thickBot="1" x14ac:dyDescent="0.25">
      <c r="B3" s="6" t="s">
        <v>3</v>
      </c>
      <c r="F3" s="21"/>
      <c r="G3" s="189" t="s">
        <v>27</v>
      </c>
      <c r="H3" s="190"/>
      <c r="I3" s="190"/>
      <c r="J3" s="190"/>
      <c r="K3" s="190"/>
    </row>
    <row r="4" spans="1:16" ht="13.5" thickBot="1" x14ac:dyDescent="0.25">
      <c r="B4" s="193" t="s">
        <v>5</v>
      </c>
      <c r="C4" s="194"/>
    </row>
    <row r="5" spans="1:16" ht="13.5" thickBot="1" x14ac:dyDescent="0.25">
      <c r="B5" s="6"/>
    </row>
    <row r="6" spans="1:16" s="7" customFormat="1" ht="81.75" customHeight="1" thickBot="1" x14ac:dyDescent="0.25">
      <c r="B6" s="95" t="s">
        <v>1</v>
      </c>
      <c r="C6" s="29" t="s">
        <v>40</v>
      </c>
      <c r="D6" s="96" t="s">
        <v>41</v>
      </c>
      <c r="E6" s="96" t="s">
        <v>42</v>
      </c>
      <c r="F6" s="96" t="s">
        <v>43</v>
      </c>
      <c r="G6" s="30" t="s">
        <v>44</v>
      </c>
      <c r="H6" s="31" t="s">
        <v>45</v>
      </c>
      <c r="I6" s="32" t="s">
        <v>46</v>
      </c>
      <c r="J6" s="97" t="s">
        <v>37</v>
      </c>
      <c r="K6" s="29" t="s">
        <v>47</v>
      </c>
      <c r="L6" s="33" t="s">
        <v>48</v>
      </c>
    </row>
    <row r="7" spans="1:16" ht="19.5" thickTop="1" x14ac:dyDescent="0.25">
      <c r="A7">
        <v>1</v>
      </c>
      <c r="B7" s="34" t="s">
        <v>9</v>
      </c>
      <c r="C7" s="35" t="s">
        <v>0</v>
      </c>
      <c r="D7" s="36">
        <v>50</v>
      </c>
      <c r="E7" s="36">
        <v>200</v>
      </c>
      <c r="F7" s="36">
        <v>10.7</v>
      </c>
      <c r="G7" s="37" t="s">
        <v>30</v>
      </c>
      <c r="H7" s="38">
        <f>I7/F7</f>
        <v>0</v>
      </c>
      <c r="I7" s="39">
        <v>0</v>
      </c>
      <c r="J7" s="72">
        <v>3</v>
      </c>
      <c r="K7" s="40">
        <f t="shared" ref="K7:K30" si="0">J7*F7</f>
        <v>32.099999999999994</v>
      </c>
      <c r="L7" s="41">
        <f t="shared" ref="L7:L32" si="1">H7*K7</f>
        <v>0</v>
      </c>
      <c r="M7" s="80"/>
      <c r="N7" s="81"/>
    </row>
    <row r="8" spans="1:16" ht="18.75" x14ac:dyDescent="0.25">
      <c r="A8">
        <v>2</v>
      </c>
      <c r="B8" s="34" t="s">
        <v>9</v>
      </c>
      <c r="C8" s="35" t="s">
        <v>0</v>
      </c>
      <c r="D8" s="36">
        <v>10</v>
      </c>
      <c r="E8" s="36">
        <v>200</v>
      </c>
      <c r="F8" s="88">
        <v>2.1</v>
      </c>
      <c r="G8" s="37" t="s">
        <v>30</v>
      </c>
      <c r="H8" s="42">
        <f>I8/F8</f>
        <v>0</v>
      </c>
      <c r="I8" s="39">
        <v>0</v>
      </c>
      <c r="J8" s="72">
        <v>1</v>
      </c>
      <c r="K8" s="40">
        <f t="shared" si="0"/>
        <v>2.1</v>
      </c>
      <c r="L8" s="74">
        <f t="shared" si="1"/>
        <v>0</v>
      </c>
      <c r="N8" s="81"/>
    </row>
    <row r="9" spans="1:16" ht="24.75" customHeight="1" x14ac:dyDescent="0.25">
      <c r="A9">
        <v>3</v>
      </c>
      <c r="B9" s="85" t="s">
        <v>75</v>
      </c>
      <c r="C9" s="35" t="s">
        <v>0</v>
      </c>
      <c r="D9" s="69">
        <v>50</v>
      </c>
      <c r="E9" s="69">
        <v>200</v>
      </c>
      <c r="F9" s="89">
        <v>10.7</v>
      </c>
      <c r="G9" s="70" t="s">
        <v>30</v>
      </c>
      <c r="H9" s="42">
        <f>I9/F9</f>
        <v>0</v>
      </c>
      <c r="I9" s="86">
        <v>0</v>
      </c>
      <c r="J9" s="72">
        <v>1</v>
      </c>
      <c r="K9" s="73">
        <f t="shared" si="0"/>
        <v>10.7</v>
      </c>
      <c r="L9" s="43">
        <f>I9*J9</f>
        <v>0</v>
      </c>
      <c r="N9" s="81"/>
    </row>
    <row r="10" spans="1:16" ht="18.75" x14ac:dyDescent="0.25">
      <c r="A10">
        <v>4</v>
      </c>
      <c r="B10" s="34" t="s">
        <v>10</v>
      </c>
      <c r="C10" s="35" t="s">
        <v>0</v>
      </c>
      <c r="D10" s="36">
        <v>10</v>
      </c>
      <c r="E10" s="36">
        <v>200</v>
      </c>
      <c r="F10" s="88">
        <v>1.8</v>
      </c>
      <c r="G10" s="37" t="s">
        <v>30</v>
      </c>
      <c r="H10" s="42">
        <f t="shared" ref="H10:H32" si="2">I10/F10</f>
        <v>0</v>
      </c>
      <c r="I10" s="39">
        <v>0</v>
      </c>
      <c r="J10" s="72">
        <v>2</v>
      </c>
      <c r="K10" s="40">
        <f t="shared" si="0"/>
        <v>3.6</v>
      </c>
      <c r="L10" s="74">
        <f t="shared" si="1"/>
        <v>0</v>
      </c>
      <c r="N10" s="81"/>
    </row>
    <row r="11" spans="1:16" ht="18.75" x14ac:dyDescent="0.25">
      <c r="A11">
        <v>5</v>
      </c>
      <c r="B11" s="44" t="s">
        <v>11</v>
      </c>
      <c r="C11" s="45" t="s">
        <v>0</v>
      </c>
      <c r="D11" s="46">
        <v>50</v>
      </c>
      <c r="E11" s="46">
        <v>200</v>
      </c>
      <c r="F11" s="90">
        <v>8.9</v>
      </c>
      <c r="G11" s="47" t="s">
        <v>30</v>
      </c>
      <c r="H11" s="79">
        <f t="shared" si="2"/>
        <v>0</v>
      </c>
      <c r="I11" s="39">
        <v>0</v>
      </c>
      <c r="J11" s="72">
        <v>2</v>
      </c>
      <c r="K11" s="40">
        <f t="shared" si="0"/>
        <v>17.8</v>
      </c>
      <c r="L11" s="43">
        <f t="shared" si="1"/>
        <v>0</v>
      </c>
      <c r="N11" s="81"/>
      <c r="P11" s="15"/>
    </row>
    <row r="12" spans="1:16" ht="18.75" x14ac:dyDescent="0.25">
      <c r="A12">
        <v>6</v>
      </c>
      <c r="B12" s="44" t="s">
        <v>12</v>
      </c>
      <c r="C12" s="45" t="s">
        <v>0</v>
      </c>
      <c r="D12" s="46">
        <v>50</v>
      </c>
      <c r="E12" s="46">
        <v>200</v>
      </c>
      <c r="F12" s="90">
        <v>9.1</v>
      </c>
      <c r="G12" s="48" t="s">
        <v>30</v>
      </c>
      <c r="H12" s="42">
        <f t="shared" si="2"/>
        <v>0</v>
      </c>
      <c r="I12" s="39">
        <v>0</v>
      </c>
      <c r="J12" s="72">
        <v>7</v>
      </c>
      <c r="K12" s="40">
        <f t="shared" si="0"/>
        <v>63.699999999999996</v>
      </c>
      <c r="L12" s="74">
        <f t="shared" si="1"/>
        <v>0</v>
      </c>
      <c r="N12" s="81"/>
    </row>
    <row r="13" spans="1:16" ht="18.75" x14ac:dyDescent="0.25">
      <c r="A13">
        <v>7</v>
      </c>
      <c r="B13" s="44" t="s">
        <v>12</v>
      </c>
      <c r="C13" s="45" t="s">
        <v>0</v>
      </c>
      <c r="D13" s="67">
        <v>10</v>
      </c>
      <c r="E13" s="67">
        <v>200</v>
      </c>
      <c r="F13" s="87">
        <v>1.8</v>
      </c>
      <c r="G13" s="68" t="s">
        <v>30</v>
      </c>
      <c r="H13" s="79">
        <f t="shared" si="2"/>
        <v>0</v>
      </c>
      <c r="I13" s="39">
        <v>0</v>
      </c>
      <c r="J13" s="72">
        <v>3</v>
      </c>
      <c r="K13" s="40">
        <f t="shared" si="0"/>
        <v>5.4</v>
      </c>
      <c r="L13" s="43">
        <f t="shared" si="1"/>
        <v>0</v>
      </c>
      <c r="N13" s="81"/>
    </row>
    <row r="14" spans="1:16" ht="18.75" x14ac:dyDescent="0.25">
      <c r="A14">
        <v>8</v>
      </c>
      <c r="B14" s="44" t="s">
        <v>13</v>
      </c>
      <c r="C14" s="45" t="s">
        <v>0</v>
      </c>
      <c r="D14" s="67">
        <v>50</v>
      </c>
      <c r="E14" s="67">
        <v>200</v>
      </c>
      <c r="F14" s="87">
        <v>9.1</v>
      </c>
      <c r="G14" s="68" t="s">
        <v>30</v>
      </c>
      <c r="H14" s="42">
        <f t="shared" si="2"/>
        <v>0</v>
      </c>
      <c r="I14" s="39">
        <v>0</v>
      </c>
      <c r="J14" s="72">
        <v>16</v>
      </c>
      <c r="K14" s="40">
        <f t="shared" si="0"/>
        <v>145.6</v>
      </c>
      <c r="L14" s="74">
        <f t="shared" si="1"/>
        <v>0</v>
      </c>
      <c r="N14" s="81"/>
    </row>
    <row r="15" spans="1:16" ht="18.75" x14ac:dyDescent="0.25">
      <c r="A15">
        <v>9</v>
      </c>
      <c r="B15" s="44" t="s">
        <v>13</v>
      </c>
      <c r="C15" s="45" t="s">
        <v>0</v>
      </c>
      <c r="D15" s="67">
        <v>10</v>
      </c>
      <c r="E15" s="67">
        <v>200</v>
      </c>
      <c r="F15" s="87">
        <v>1.8</v>
      </c>
      <c r="G15" s="68" t="s">
        <v>30</v>
      </c>
      <c r="H15" s="79">
        <f t="shared" si="2"/>
        <v>0</v>
      </c>
      <c r="I15" s="39">
        <v>0</v>
      </c>
      <c r="J15" s="72">
        <v>2</v>
      </c>
      <c r="K15" s="40">
        <f t="shared" si="0"/>
        <v>3.6</v>
      </c>
      <c r="L15" s="43">
        <f t="shared" si="1"/>
        <v>0</v>
      </c>
      <c r="N15" s="81"/>
    </row>
    <row r="16" spans="1:16" ht="18.75" x14ac:dyDescent="0.25">
      <c r="A16">
        <v>10</v>
      </c>
      <c r="B16" s="93" t="s">
        <v>23</v>
      </c>
      <c r="C16" s="45" t="s">
        <v>0</v>
      </c>
      <c r="D16" s="67">
        <v>10</v>
      </c>
      <c r="E16" s="67">
        <v>150</v>
      </c>
      <c r="F16" s="87">
        <v>1.5</v>
      </c>
      <c r="G16" s="68" t="s">
        <v>30</v>
      </c>
      <c r="H16" s="42">
        <f t="shared" si="2"/>
        <v>0</v>
      </c>
      <c r="I16" s="49">
        <v>0</v>
      </c>
      <c r="J16" s="72">
        <v>1</v>
      </c>
      <c r="K16" s="40">
        <f t="shared" si="0"/>
        <v>1.5</v>
      </c>
      <c r="L16" s="74">
        <f t="shared" si="1"/>
        <v>0</v>
      </c>
      <c r="N16" s="81"/>
    </row>
    <row r="17" spans="1:14" ht="18.75" x14ac:dyDescent="0.25">
      <c r="A17">
        <v>11</v>
      </c>
      <c r="B17" s="93" t="s">
        <v>24</v>
      </c>
      <c r="C17" s="45" t="s">
        <v>0</v>
      </c>
      <c r="D17" s="67">
        <v>10</v>
      </c>
      <c r="E17" s="67">
        <v>150</v>
      </c>
      <c r="F17" s="87">
        <v>1.5</v>
      </c>
      <c r="G17" s="68" t="s">
        <v>30</v>
      </c>
      <c r="H17" s="79">
        <f t="shared" si="2"/>
        <v>0</v>
      </c>
      <c r="I17" s="49">
        <v>0</v>
      </c>
      <c r="J17" s="72">
        <v>1</v>
      </c>
      <c r="K17" s="40">
        <f t="shared" si="0"/>
        <v>1.5</v>
      </c>
      <c r="L17" s="43">
        <f t="shared" si="1"/>
        <v>0</v>
      </c>
      <c r="N17" s="81"/>
    </row>
    <row r="18" spans="1:14" ht="18.75" x14ac:dyDescent="0.25">
      <c r="A18">
        <v>12</v>
      </c>
      <c r="B18" s="93" t="s">
        <v>25</v>
      </c>
      <c r="C18" s="45" t="s">
        <v>0</v>
      </c>
      <c r="D18" s="67">
        <v>10</v>
      </c>
      <c r="E18" s="67">
        <v>150</v>
      </c>
      <c r="F18" s="87">
        <v>1.5</v>
      </c>
      <c r="G18" s="68" t="s">
        <v>30</v>
      </c>
      <c r="H18" s="42">
        <f t="shared" si="2"/>
        <v>0</v>
      </c>
      <c r="I18" s="49">
        <v>0</v>
      </c>
      <c r="J18" s="72">
        <v>1</v>
      </c>
      <c r="K18" s="40">
        <f t="shared" si="0"/>
        <v>1.5</v>
      </c>
      <c r="L18" s="74">
        <f t="shared" si="1"/>
        <v>0</v>
      </c>
      <c r="M18" s="14"/>
      <c r="N18" s="81"/>
    </row>
    <row r="19" spans="1:14" ht="18.75" x14ac:dyDescent="0.25">
      <c r="A19">
        <v>13</v>
      </c>
      <c r="B19" s="93" t="s">
        <v>26</v>
      </c>
      <c r="C19" s="45" t="s">
        <v>0</v>
      </c>
      <c r="D19" s="67">
        <v>10</v>
      </c>
      <c r="E19" s="67">
        <v>150</v>
      </c>
      <c r="F19" s="87">
        <v>1.5</v>
      </c>
      <c r="G19" s="68" t="s">
        <v>30</v>
      </c>
      <c r="H19" s="79">
        <f t="shared" si="2"/>
        <v>0</v>
      </c>
      <c r="I19" s="49">
        <v>0</v>
      </c>
      <c r="J19" s="72">
        <v>1</v>
      </c>
      <c r="K19" s="40">
        <f t="shared" si="0"/>
        <v>1.5</v>
      </c>
      <c r="L19" s="43">
        <f t="shared" si="1"/>
        <v>0</v>
      </c>
      <c r="M19" s="14"/>
      <c r="N19" s="81"/>
    </row>
    <row r="20" spans="1:14" ht="18.75" x14ac:dyDescent="0.25">
      <c r="A20">
        <v>14</v>
      </c>
      <c r="B20" s="44" t="s">
        <v>14</v>
      </c>
      <c r="C20" s="45" t="s">
        <v>0</v>
      </c>
      <c r="D20" s="67">
        <v>10</v>
      </c>
      <c r="E20" s="67">
        <v>200</v>
      </c>
      <c r="F20" s="67">
        <v>2</v>
      </c>
      <c r="G20" s="68" t="s">
        <v>30</v>
      </c>
      <c r="H20" s="42">
        <f t="shared" si="2"/>
        <v>0</v>
      </c>
      <c r="I20" s="39">
        <v>0</v>
      </c>
      <c r="J20" s="72">
        <v>1</v>
      </c>
      <c r="K20" s="40">
        <f t="shared" si="0"/>
        <v>2</v>
      </c>
      <c r="L20" s="74">
        <f t="shared" si="1"/>
        <v>0</v>
      </c>
      <c r="N20" s="81"/>
    </row>
    <row r="21" spans="1:14" ht="18.75" x14ac:dyDescent="0.25">
      <c r="A21">
        <v>15</v>
      </c>
      <c r="B21" s="44" t="s">
        <v>14</v>
      </c>
      <c r="C21" s="45" t="s">
        <v>0</v>
      </c>
      <c r="D21" s="67">
        <v>50</v>
      </c>
      <c r="E21" s="67">
        <v>200</v>
      </c>
      <c r="F21" s="67">
        <v>10</v>
      </c>
      <c r="G21" s="68" t="s">
        <v>52</v>
      </c>
      <c r="H21" s="79">
        <f t="shared" si="2"/>
        <v>0</v>
      </c>
      <c r="I21" s="49">
        <v>0</v>
      </c>
      <c r="J21" s="72">
        <v>4</v>
      </c>
      <c r="K21" s="40">
        <f t="shared" si="0"/>
        <v>40</v>
      </c>
      <c r="L21" s="43">
        <f t="shared" si="1"/>
        <v>0</v>
      </c>
      <c r="N21" s="81"/>
    </row>
    <row r="22" spans="1:14" ht="18.75" x14ac:dyDescent="0.25">
      <c r="A22">
        <v>16</v>
      </c>
      <c r="B22" s="84" t="s">
        <v>74</v>
      </c>
      <c r="C22" s="45" t="s">
        <v>0</v>
      </c>
      <c r="D22" s="67">
        <v>10</v>
      </c>
      <c r="E22" s="67">
        <v>200</v>
      </c>
      <c r="F22" s="67">
        <v>2.1</v>
      </c>
      <c r="G22" s="68" t="s">
        <v>30</v>
      </c>
      <c r="H22" s="42">
        <f t="shared" si="2"/>
        <v>0</v>
      </c>
      <c r="I22" s="49">
        <v>0</v>
      </c>
      <c r="J22" s="72">
        <v>1</v>
      </c>
      <c r="K22" s="40">
        <f t="shared" si="0"/>
        <v>2.1</v>
      </c>
      <c r="L22" s="74">
        <f t="shared" si="1"/>
        <v>0</v>
      </c>
      <c r="N22" s="81"/>
    </row>
    <row r="23" spans="1:14" ht="18.75" x14ac:dyDescent="0.25">
      <c r="A23">
        <v>17</v>
      </c>
      <c r="B23" s="44" t="s">
        <v>15</v>
      </c>
      <c r="C23" s="45" t="s">
        <v>0</v>
      </c>
      <c r="D23" s="67">
        <v>50</v>
      </c>
      <c r="E23" s="67">
        <v>200</v>
      </c>
      <c r="F23" s="67">
        <v>10.7</v>
      </c>
      <c r="G23" s="68" t="s">
        <v>30</v>
      </c>
      <c r="H23" s="79">
        <f t="shared" si="2"/>
        <v>0</v>
      </c>
      <c r="I23" s="39">
        <v>0</v>
      </c>
      <c r="J23" s="72">
        <v>4</v>
      </c>
      <c r="K23" s="40">
        <f t="shared" si="0"/>
        <v>42.8</v>
      </c>
      <c r="L23" s="43">
        <f t="shared" si="1"/>
        <v>0</v>
      </c>
      <c r="N23" s="81"/>
    </row>
    <row r="24" spans="1:14" ht="18.75" x14ac:dyDescent="0.25">
      <c r="A24">
        <v>18</v>
      </c>
      <c r="B24" s="44" t="s">
        <v>16</v>
      </c>
      <c r="C24" s="45" t="s">
        <v>0</v>
      </c>
      <c r="D24" s="67">
        <v>10</v>
      </c>
      <c r="E24" s="67">
        <v>200</v>
      </c>
      <c r="F24" s="67">
        <v>1.8</v>
      </c>
      <c r="G24" s="68" t="s">
        <v>30</v>
      </c>
      <c r="H24" s="42">
        <f t="shared" si="2"/>
        <v>0</v>
      </c>
      <c r="I24" s="49">
        <v>0</v>
      </c>
      <c r="J24" s="72">
        <v>1</v>
      </c>
      <c r="K24" s="40">
        <f t="shared" si="0"/>
        <v>1.8</v>
      </c>
      <c r="L24" s="74">
        <f t="shared" si="1"/>
        <v>0</v>
      </c>
      <c r="M24" s="14"/>
      <c r="N24" s="81"/>
    </row>
    <row r="25" spans="1:14" ht="15.75" x14ac:dyDescent="0.25">
      <c r="A25">
        <v>19</v>
      </c>
      <c r="B25" s="44" t="s">
        <v>28</v>
      </c>
      <c r="C25" s="45" t="s">
        <v>0</v>
      </c>
      <c r="D25" s="67">
        <v>50</v>
      </c>
      <c r="E25" s="67">
        <v>200</v>
      </c>
      <c r="F25" s="67">
        <v>9256</v>
      </c>
      <c r="G25" s="68" t="s">
        <v>22</v>
      </c>
      <c r="H25" s="79">
        <f t="shared" si="2"/>
        <v>0</v>
      </c>
      <c r="I25" s="49">
        <v>0</v>
      </c>
      <c r="J25" s="72">
        <v>1</v>
      </c>
      <c r="K25" s="40">
        <f t="shared" si="0"/>
        <v>9256</v>
      </c>
      <c r="L25" s="43">
        <f t="shared" si="1"/>
        <v>0</v>
      </c>
      <c r="M25" s="14"/>
      <c r="N25" s="81"/>
    </row>
    <row r="26" spans="1:14" ht="18.75" x14ac:dyDescent="0.25">
      <c r="A26">
        <v>20</v>
      </c>
      <c r="B26" s="44" t="s">
        <v>18</v>
      </c>
      <c r="C26" s="45" t="s">
        <v>0</v>
      </c>
      <c r="D26" s="67">
        <v>50</v>
      </c>
      <c r="E26" s="67">
        <v>200</v>
      </c>
      <c r="F26" s="67">
        <v>9.5</v>
      </c>
      <c r="G26" s="68" t="s">
        <v>30</v>
      </c>
      <c r="H26" s="42">
        <f t="shared" si="2"/>
        <v>0</v>
      </c>
      <c r="I26" s="39">
        <v>0</v>
      </c>
      <c r="J26" s="72">
        <v>4</v>
      </c>
      <c r="K26" s="40">
        <f t="shared" si="0"/>
        <v>38</v>
      </c>
      <c r="L26" s="43">
        <f t="shared" si="1"/>
        <v>0</v>
      </c>
      <c r="N26" s="81"/>
    </row>
    <row r="27" spans="1:14" ht="15.75" x14ac:dyDescent="0.25">
      <c r="A27">
        <v>21</v>
      </c>
      <c r="B27" s="44" t="s">
        <v>53</v>
      </c>
      <c r="C27" s="45" t="s">
        <v>0</v>
      </c>
      <c r="D27" s="67">
        <v>10</v>
      </c>
      <c r="E27" s="87" t="s">
        <v>79</v>
      </c>
      <c r="F27" s="87">
        <v>12</v>
      </c>
      <c r="G27" s="91" t="s">
        <v>51</v>
      </c>
      <c r="H27" s="42">
        <f t="shared" si="2"/>
        <v>0</v>
      </c>
      <c r="I27" s="49">
        <v>0</v>
      </c>
      <c r="J27" s="72">
        <v>1</v>
      </c>
      <c r="K27" s="40">
        <f t="shared" si="0"/>
        <v>12</v>
      </c>
      <c r="L27" s="43">
        <f t="shared" si="1"/>
        <v>0</v>
      </c>
      <c r="M27" s="14"/>
      <c r="N27" s="81"/>
    </row>
    <row r="28" spans="1:14" ht="18.75" x14ac:dyDescent="0.25">
      <c r="A28">
        <v>22</v>
      </c>
      <c r="B28" s="44" t="s">
        <v>54</v>
      </c>
      <c r="C28" s="45" t="s">
        <v>0</v>
      </c>
      <c r="D28" s="67">
        <v>10</v>
      </c>
      <c r="E28" s="87">
        <v>200</v>
      </c>
      <c r="F28" s="87">
        <v>1.5</v>
      </c>
      <c r="G28" s="91" t="s">
        <v>52</v>
      </c>
      <c r="H28" s="79">
        <f t="shared" si="2"/>
        <v>0</v>
      </c>
      <c r="I28" s="39">
        <v>0</v>
      </c>
      <c r="J28" s="72">
        <v>1</v>
      </c>
      <c r="K28" s="40">
        <f t="shared" si="0"/>
        <v>1.5</v>
      </c>
      <c r="L28" s="43">
        <f t="shared" si="1"/>
        <v>0</v>
      </c>
      <c r="M28" s="14"/>
      <c r="N28" s="81"/>
    </row>
    <row r="29" spans="1:14" ht="15.75" x14ac:dyDescent="0.25">
      <c r="A29">
        <v>23</v>
      </c>
      <c r="B29" s="44" t="s">
        <v>50</v>
      </c>
      <c r="C29" s="45" t="s">
        <v>0</v>
      </c>
      <c r="D29" s="67">
        <v>10</v>
      </c>
      <c r="E29" s="87" t="s">
        <v>79</v>
      </c>
      <c r="F29" s="87">
        <v>7.5</v>
      </c>
      <c r="G29" s="91" t="s">
        <v>51</v>
      </c>
      <c r="H29" s="42">
        <f t="shared" si="2"/>
        <v>0</v>
      </c>
      <c r="I29" s="49">
        <v>0</v>
      </c>
      <c r="J29" s="72">
        <v>1</v>
      </c>
      <c r="K29" s="40">
        <f t="shared" si="0"/>
        <v>7.5</v>
      </c>
      <c r="L29" s="74">
        <f t="shared" si="1"/>
        <v>0</v>
      </c>
      <c r="M29" s="14"/>
      <c r="N29" s="81"/>
    </row>
    <row r="30" spans="1:14" ht="15.75" x14ac:dyDescent="0.25">
      <c r="A30">
        <v>24</v>
      </c>
      <c r="B30" s="44" t="s">
        <v>64</v>
      </c>
      <c r="C30" s="45" t="s">
        <v>0</v>
      </c>
      <c r="D30" s="67">
        <v>10</v>
      </c>
      <c r="E30" s="87">
        <v>200</v>
      </c>
      <c r="F30" s="87">
        <v>2000</v>
      </c>
      <c r="G30" s="91" t="s">
        <v>22</v>
      </c>
      <c r="H30" s="79">
        <f t="shared" si="2"/>
        <v>0</v>
      </c>
      <c r="I30" s="49">
        <v>0</v>
      </c>
      <c r="J30" s="72">
        <v>1</v>
      </c>
      <c r="K30" s="40">
        <f t="shared" si="0"/>
        <v>2000</v>
      </c>
      <c r="L30" s="43">
        <f t="shared" si="1"/>
        <v>0</v>
      </c>
      <c r="M30" s="14"/>
      <c r="N30" s="81"/>
    </row>
    <row r="31" spans="1:14" ht="18.75" x14ac:dyDescent="0.25">
      <c r="A31">
        <v>25</v>
      </c>
      <c r="B31" s="44" t="s">
        <v>19</v>
      </c>
      <c r="C31" s="45" t="s">
        <v>0</v>
      </c>
      <c r="D31" s="67">
        <v>50</v>
      </c>
      <c r="E31" s="87">
        <v>200</v>
      </c>
      <c r="F31" s="87">
        <v>9.1999999999999993</v>
      </c>
      <c r="G31" s="91" t="s">
        <v>30</v>
      </c>
      <c r="H31" s="42">
        <f t="shared" si="2"/>
        <v>0</v>
      </c>
      <c r="I31" s="39">
        <v>0</v>
      </c>
      <c r="J31" s="72">
        <v>9</v>
      </c>
      <c r="K31" s="40">
        <f t="shared" ref="K31:K36" si="3">J31*F31</f>
        <v>82.8</v>
      </c>
      <c r="L31" s="43">
        <f t="shared" si="1"/>
        <v>0</v>
      </c>
      <c r="N31" s="81"/>
    </row>
    <row r="32" spans="1:14" ht="18.75" x14ac:dyDescent="0.25">
      <c r="A32">
        <v>26</v>
      </c>
      <c r="B32" s="34" t="s">
        <v>70</v>
      </c>
      <c r="C32" s="35" t="s">
        <v>0</v>
      </c>
      <c r="D32" s="69">
        <v>50</v>
      </c>
      <c r="E32" s="90">
        <v>200</v>
      </c>
      <c r="F32" s="90">
        <v>9.1999999999999993</v>
      </c>
      <c r="G32" s="92" t="s">
        <v>71</v>
      </c>
      <c r="H32" s="79">
        <f t="shared" si="2"/>
        <v>0</v>
      </c>
      <c r="I32" s="71">
        <v>0</v>
      </c>
      <c r="J32" s="72">
        <v>1</v>
      </c>
      <c r="K32" s="73">
        <f t="shared" si="3"/>
        <v>9.1999999999999993</v>
      </c>
      <c r="L32" s="43">
        <f t="shared" si="1"/>
        <v>0</v>
      </c>
      <c r="N32" s="81"/>
    </row>
    <row r="33" spans="1:15" ht="18.75" x14ac:dyDescent="0.25">
      <c r="A33">
        <v>27</v>
      </c>
      <c r="B33" s="44" t="s">
        <v>76</v>
      </c>
      <c r="C33" s="45" t="s">
        <v>0</v>
      </c>
      <c r="D33" s="67">
        <v>50</v>
      </c>
      <c r="E33" s="87">
        <v>200</v>
      </c>
      <c r="F33" s="87">
        <v>9.1999999999999993</v>
      </c>
      <c r="G33" s="91" t="s">
        <v>30</v>
      </c>
      <c r="H33" s="42">
        <f>I33/F33</f>
        <v>0</v>
      </c>
      <c r="I33" s="39">
        <v>0</v>
      </c>
      <c r="J33" s="72">
        <v>1</v>
      </c>
      <c r="K33" s="40">
        <f t="shared" si="3"/>
        <v>9.1999999999999993</v>
      </c>
      <c r="L33" s="43">
        <f>H33*K33</f>
        <v>0</v>
      </c>
      <c r="N33" s="81"/>
    </row>
    <row r="34" spans="1:15" ht="15.75" x14ac:dyDescent="0.25">
      <c r="A34">
        <v>28</v>
      </c>
      <c r="B34" s="34" t="s">
        <v>77</v>
      </c>
      <c r="C34" s="35" t="s">
        <v>0</v>
      </c>
      <c r="D34" s="69">
        <v>40</v>
      </c>
      <c r="E34" s="87" t="s">
        <v>79</v>
      </c>
      <c r="F34" s="87">
        <v>21</v>
      </c>
      <c r="G34" s="92" t="s">
        <v>51</v>
      </c>
      <c r="H34" s="79">
        <f>I34/F34</f>
        <v>0</v>
      </c>
      <c r="I34" s="71">
        <v>0</v>
      </c>
      <c r="J34" s="72">
        <v>1</v>
      </c>
      <c r="K34" s="73">
        <f t="shared" si="3"/>
        <v>21</v>
      </c>
      <c r="L34" s="43">
        <f>H34*K34</f>
        <v>0</v>
      </c>
      <c r="N34" s="81"/>
    </row>
    <row r="35" spans="1:15" ht="18.75" x14ac:dyDescent="0.25">
      <c r="A35">
        <v>29</v>
      </c>
      <c r="B35" s="99" t="s">
        <v>82</v>
      </c>
      <c r="C35" s="45" t="s">
        <v>0</v>
      </c>
      <c r="D35" s="67">
        <v>50</v>
      </c>
      <c r="E35" s="87">
        <v>200</v>
      </c>
      <c r="F35" s="87">
        <v>10.7</v>
      </c>
      <c r="G35" s="91" t="s">
        <v>30</v>
      </c>
      <c r="H35" s="79">
        <f>I35/F35</f>
        <v>0</v>
      </c>
      <c r="I35" s="71">
        <v>0</v>
      </c>
      <c r="J35" s="102">
        <v>1</v>
      </c>
      <c r="K35" s="104">
        <f t="shared" si="3"/>
        <v>10.7</v>
      </c>
      <c r="L35" s="43">
        <f>H35*K35</f>
        <v>0</v>
      </c>
      <c r="N35" s="81"/>
    </row>
    <row r="36" spans="1:15" ht="19.5" thickBot="1" x14ac:dyDescent="0.3">
      <c r="A36">
        <v>30</v>
      </c>
      <c r="B36" s="98" t="s">
        <v>82</v>
      </c>
      <c r="C36" s="35" t="s">
        <v>0</v>
      </c>
      <c r="D36" s="100">
        <v>10</v>
      </c>
      <c r="E36" s="101">
        <v>200</v>
      </c>
      <c r="F36" s="101">
        <v>1.8</v>
      </c>
      <c r="G36" s="91" t="s">
        <v>30</v>
      </c>
      <c r="H36" s="79">
        <f>I36/F36</f>
        <v>0</v>
      </c>
      <c r="I36" s="71">
        <v>0</v>
      </c>
      <c r="J36" s="103">
        <v>1</v>
      </c>
      <c r="K36" s="105">
        <f t="shared" si="3"/>
        <v>1.8</v>
      </c>
      <c r="L36" s="43">
        <f>H36*K36</f>
        <v>0</v>
      </c>
      <c r="N36" s="81"/>
    </row>
    <row r="37" spans="1:15" ht="48" customHeight="1" thickTop="1" thickBot="1" x14ac:dyDescent="0.3">
      <c r="B37" s="50"/>
      <c r="C37" s="51"/>
      <c r="D37" s="51"/>
      <c r="E37" s="52"/>
      <c r="F37" s="52"/>
      <c r="G37" s="52"/>
      <c r="H37" s="52"/>
      <c r="I37" s="52"/>
      <c r="J37" s="191" t="s">
        <v>31</v>
      </c>
      <c r="K37" s="192"/>
      <c r="L37" s="53">
        <f>SUM(L7:L36)</f>
        <v>0</v>
      </c>
    </row>
    <row r="38" spans="1:15" x14ac:dyDescent="0.2">
      <c r="B38" s="3"/>
      <c r="C38" s="4"/>
      <c r="D38" s="4"/>
      <c r="E38" s="2"/>
      <c r="F38" s="2"/>
      <c r="G38" s="2"/>
      <c r="H38" s="2"/>
      <c r="I38" s="2"/>
      <c r="J38" s="2"/>
      <c r="K38" s="2"/>
    </row>
    <row r="39" spans="1:15" ht="13.5" thickBot="1" x14ac:dyDescent="0.25">
      <c r="B39" s="3"/>
      <c r="C39" s="4"/>
      <c r="D39" s="4"/>
      <c r="E39" s="2"/>
      <c r="F39" s="2"/>
      <c r="G39" s="2"/>
      <c r="H39" s="2"/>
      <c r="I39" s="2"/>
      <c r="K39" s="2"/>
    </row>
    <row r="40" spans="1:15" ht="42" customHeight="1" thickBot="1" x14ac:dyDescent="0.25">
      <c r="B40" s="195" t="s">
        <v>57</v>
      </c>
      <c r="C40" s="196"/>
      <c r="D40" s="197"/>
      <c r="E40" s="184" t="s">
        <v>32</v>
      </c>
      <c r="F40" s="185"/>
      <c r="G40" s="185"/>
      <c r="H40" s="186"/>
      <c r="I40" s="181" t="s">
        <v>56</v>
      </c>
      <c r="J40" s="182"/>
      <c r="K40" s="182"/>
      <c r="L40" s="183"/>
    </row>
    <row r="41" spans="1:15" ht="39.75" customHeight="1" thickBot="1" x14ac:dyDescent="0.25">
      <c r="B41" s="55" t="s">
        <v>84</v>
      </c>
      <c r="C41" s="187">
        <v>0</v>
      </c>
      <c r="D41" s="188"/>
      <c r="E41" s="175" t="s">
        <v>84</v>
      </c>
      <c r="F41" s="176"/>
      <c r="G41" s="177"/>
      <c r="H41" s="82">
        <v>30</v>
      </c>
      <c r="I41" s="175" t="s">
        <v>84</v>
      </c>
      <c r="J41" s="176"/>
      <c r="K41" s="177"/>
      <c r="L41" s="54">
        <f>C41*H41</f>
        <v>0</v>
      </c>
      <c r="N41" s="20"/>
    </row>
    <row r="42" spans="1:15" ht="54.75" customHeight="1" thickBot="1" x14ac:dyDescent="0.25">
      <c r="B42" s="56" t="s">
        <v>6</v>
      </c>
      <c r="C42" s="187">
        <v>0</v>
      </c>
      <c r="D42" s="188"/>
      <c r="E42" s="178" t="s">
        <v>20</v>
      </c>
      <c r="F42" s="179"/>
      <c r="G42" s="180"/>
      <c r="H42" s="83">
        <v>5</v>
      </c>
      <c r="I42" s="178" t="s">
        <v>20</v>
      </c>
      <c r="J42" s="179"/>
      <c r="K42" s="180"/>
      <c r="L42" s="54">
        <f>C42*H42</f>
        <v>0</v>
      </c>
      <c r="N42" s="20"/>
      <c r="O42" s="22"/>
    </row>
    <row r="43" spans="1:15" ht="16.5" thickBot="1" x14ac:dyDescent="0.25">
      <c r="B43" s="56" t="s">
        <v>78</v>
      </c>
      <c r="C43" s="187">
        <v>0</v>
      </c>
      <c r="D43" s="188"/>
      <c r="E43" s="178" t="s">
        <v>78</v>
      </c>
      <c r="F43" s="179"/>
      <c r="G43" s="180"/>
      <c r="H43" s="83">
        <v>1</v>
      </c>
      <c r="I43" s="178" t="s">
        <v>78</v>
      </c>
      <c r="J43" s="179"/>
      <c r="K43" s="180"/>
      <c r="L43" s="54">
        <f>C43*H43</f>
        <v>0</v>
      </c>
      <c r="N43" s="20"/>
      <c r="O43" s="22"/>
    </row>
    <row r="44" spans="1:15" ht="21" customHeight="1" thickBot="1" x14ac:dyDescent="0.25">
      <c r="B44" s="62"/>
      <c r="C44" s="63"/>
      <c r="D44" s="63"/>
      <c r="E44" s="62"/>
      <c r="F44" s="62"/>
      <c r="G44" s="62"/>
      <c r="H44" s="64"/>
      <c r="I44" s="62"/>
      <c r="J44" s="62"/>
      <c r="K44" s="62"/>
      <c r="L44" s="63"/>
      <c r="N44" s="20"/>
      <c r="O44" s="22"/>
    </row>
    <row r="45" spans="1:15" ht="25.5" customHeight="1" thickBot="1" x14ac:dyDescent="0.25">
      <c r="B45" s="58" t="s">
        <v>58</v>
      </c>
      <c r="C45" s="118">
        <v>0</v>
      </c>
      <c r="D45" s="66"/>
      <c r="E45" s="59"/>
      <c r="F45" s="59"/>
      <c r="G45" s="59"/>
      <c r="H45" s="59"/>
      <c r="I45" s="60"/>
      <c r="J45" s="61"/>
      <c r="K45" s="61"/>
      <c r="L45" s="54">
        <f>C45*36</f>
        <v>0</v>
      </c>
      <c r="N45" s="20"/>
      <c r="O45" s="22"/>
    </row>
    <row r="46" spans="1:15" ht="13.5" thickBot="1" x14ac:dyDescent="0.25"/>
    <row r="47" spans="1:15" ht="15.75" thickBot="1" x14ac:dyDescent="0.25">
      <c r="B47" s="94" t="s">
        <v>59</v>
      </c>
      <c r="C47" s="65" t="s">
        <v>60</v>
      </c>
      <c r="H47" s="165" t="s">
        <v>33</v>
      </c>
      <c r="I47" s="166"/>
      <c r="J47" s="166"/>
      <c r="K47" s="167"/>
      <c r="L47" s="173">
        <f>'Příl. 2 smlouvy'!E71</f>
        <v>0</v>
      </c>
    </row>
    <row r="48" spans="1:15" s="11" customFormat="1" ht="15.75" thickBot="1" x14ac:dyDescent="0.25">
      <c r="B48" s="111" t="s">
        <v>61</v>
      </c>
      <c r="C48" s="112">
        <v>0</v>
      </c>
      <c r="D48" s="10"/>
      <c r="E48" s="10"/>
      <c r="F48" s="10"/>
      <c r="G48" s="10"/>
      <c r="H48" s="168"/>
      <c r="I48" s="169"/>
      <c r="J48" s="169"/>
      <c r="K48" s="170"/>
      <c r="L48" s="174"/>
    </row>
    <row r="49" spans="2:12" s="11" customFormat="1" ht="15.75" thickBot="1" x14ac:dyDescent="0.25">
      <c r="B49" s="113" t="s">
        <v>62</v>
      </c>
      <c r="C49" s="114">
        <v>0</v>
      </c>
      <c r="D49" s="10"/>
      <c r="E49" s="10"/>
      <c r="F49" s="10"/>
      <c r="G49" s="10"/>
    </row>
    <row r="50" spans="2:12" s="11" customFormat="1" ht="15.75" thickBot="1" x14ac:dyDescent="0.25">
      <c r="B50" s="115" t="s">
        <v>63</v>
      </c>
      <c r="C50" s="116">
        <v>0</v>
      </c>
      <c r="D50" s="10"/>
      <c r="E50" s="10"/>
      <c r="F50" s="10"/>
      <c r="G50" s="10"/>
      <c r="H50" s="165" t="s">
        <v>34</v>
      </c>
      <c r="I50" s="166"/>
      <c r="J50" s="166"/>
      <c r="K50" s="167"/>
      <c r="L50" s="171">
        <f>C51*'Příl. 2 smlouvy'!F71</f>
        <v>0</v>
      </c>
    </row>
    <row r="51" spans="2:12" s="11" customFormat="1" ht="16.5" thickBot="1" x14ac:dyDescent="0.25">
      <c r="B51" s="117" t="s">
        <v>86</v>
      </c>
      <c r="C51" s="119">
        <f>C48+C49+C50</f>
        <v>0</v>
      </c>
      <c r="D51" s="10"/>
      <c r="E51" s="10"/>
      <c r="F51" s="10"/>
      <c r="G51" s="10"/>
      <c r="H51" s="168"/>
      <c r="I51" s="169"/>
      <c r="J51" s="169"/>
      <c r="K51" s="170"/>
      <c r="L51" s="172"/>
    </row>
    <row r="52" spans="2:12" s="11" customFormat="1" ht="15.75" thickBot="1" x14ac:dyDescent="0.25">
      <c r="D52" s="10"/>
      <c r="E52" s="10"/>
      <c r="F52" s="10"/>
      <c r="G52" s="10"/>
    </row>
    <row r="53" spans="2:12" s="11" customFormat="1" ht="25.5" customHeight="1" x14ac:dyDescent="0.2">
      <c r="C53" s="10"/>
      <c r="D53" s="10"/>
      <c r="E53" s="10"/>
      <c r="F53" s="10"/>
      <c r="G53" s="10"/>
      <c r="H53" s="157" t="s">
        <v>35</v>
      </c>
      <c r="I53" s="158"/>
      <c r="J53" s="158"/>
      <c r="K53" s="159"/>
      <c r="L53" s="163">
        <f>L37+L41+L42+L43+L45+L47+L50</f>
        <v>0</v>
      </c>
    </row>
    <row r="54" spans="2:12" s="11" customFormat="1" ht="16.5" thickBot="1" x14ac:dyDescent="0.3">
      <c r="B54" s="12"/>
      <c r="C54" s="10"/>
      <c r="D54" s="10"/>
      <c r="E54" s="10"/>
      <c r="F54" s="10"/>
      <c r="G54" s="10"/>
      <c r="H54" s="160"/>
      <c r="I54" s="161"/>
      <c r="J54" s="161"/>
      <c r="K54" s="162"/>
      <c r="L54" s="164"/>
    </row>
    <row r="55" spans="2:12" s="11" customFormat="1" ht="15" x14ac:dyDescent="0.2">
      <c r="D55" s="10"/>
      <c r="E55" s="10"/>
      <c r="F55" s="10"/>
      <c r="G55" s="10"/>
    </row>
    <row r="56" spans="2:12" s="11" customFormat="1" ht="15" x14ac:dyDescent="0.2">
      <c r="D56" s="23"/>
      <c r="E56" s="23"/>
      <c r="F56" s="10"/>
      <c r="G56" s="10"/>
    </row>
    <row r="57" spans="2:12" s="11" customFormat="1" ht="15" x14ac:dyDescent="0.2">
      <c r="D57" s="10"/>
      <c r="E57" s="10"/>
      <c r="F57" s="10"/>
      <c r="G57" s="10"/>
      <c r="H57" s="10"/>
      <c r="I57" s="10"/>
      <c r="J57" s="10"/>
      <c r="K57" s="10"/>
    </row>
    <row r="58" spans="2:12" s="11" customFormat="1" ht="15" customHeight="1" x14ac:dyDescent="0.2">
      <c r="D58" s="10"/>
      <c r="E58" s="10"/>
      <c r="F58" s="10"/>
      <c r="G58" s="10"/>
    </row>
    <row r="59" spans="2:12" s="11" customFormat="1" ht="15" x14ac:dyDescent="0.2">
      <c r="D59" s="10"/>
      <c r="E59" s="10"/>
      <c r="F59" s="10"/>
      <c r="G59" s="10"/>
    </row>
    <row r="60" spans="2:12" s="11" customFormat="1" ht="15" x14ac:dyDescent="0.2">
      <c r="D60" s="10"/>
      <c r="E60" s="10"/>
      <c r="G60" s="10"/>
      <c r="H60" s="10"/>
      <c r="I60" s="10"/>
      <c r="J60" s="10"/>
      <c r="K60" s="10"/>
    </row>
    <row r="61" spans="2:12" s="11" customFormat="1" ht="15.75" x14ac:dyDescent="0.25">
      <c r="B61" s="13"/>
      <c r="C61" s="10"/>
      <c r="D61" s="10"/>
      <c r="E61" s="10"/>
      <c r="G61" s="10"/>
      <c r="H61" s="10"/>
      <c r="I61" s="10"/>
      <c r="J61" s="10"/>
      <c r="K61" s="10"/>
    </row>
    <row r="62" spans="2:12" s="11" customFormat="1" ht="15.75" x14ac:dyDescent="0.25">
      <c r="B62" s="13"/>
      <c r="C62" s="10"/>
      <c r="D62" s="10"/>
      <c r="E62" s="10"/>
      <c r="F62" s="10"/>
      <c r="G62" s="10"/>
      <c r="H62" s="10"/>
      <c r="I62" s="10"/>
      <c r="J62" s="10"/>
      <c r="K62" s="10"/>
    </row>
    <row r="63" spans="2:12" s="11" customFormat="1" ht="15.75" x14ac:dyDescent="0.25">
      <c r="B63" s="13"/>
      <c r="C63" s="10"/>
      <c r="D63" s="10"/>
      <c r="E63" s="10"/>
      <c r="F63" s="10"/>
      <c r="G63" s="10"/>
      <c r="H63" s="10"/>
      <c r="I63" s="10"/>
      <c r="J63" s="10"/>
      <c r="K63" s="10"/>
    </row>
    <row r="64" spans="2:12" s="11" customFormat="1" ht="15.75" x14ac:dyDescent="0.25">
      <c r="B64" s="13"/>
      <c r="C64" s="10"/>
      <c r="D64" s="10"/>
      <c r="E64" s="10"/>
      <c r="F64" s="10"/>
      <c r="G64" s="10"/>
      <c r="H64" s="10"/>
      <c r="I64" s="10"/>
      <c r="J64" s="10"/>
      <c r="K64" s="10"/>
    </row>
    <row r="65" spans="2:12" s="11" customFormat="1" ht="15.75" x14ac:dyDescent="0.25">
      <c r="B65" s="13"/>
      <c r="C65" s="10"/>
      <c r="D65" s="10"/>
      <c r="E65" s="10"/>
      <c r="F65" s="10"/>
      <c r="G65" s="10"/>
      <c r="H65" s="10"/>
      <c r="I65" s="10"/>
      <c r="J65" s="10"/>
      <c r="K65" s="10"/>
    </row>
    <row r="66" spans="2:12" s="11" customFormat="1" ht="15.75" x14ac:dyDescent="0.25">
      <c r="B66" s="13"/>
      <c r="C66" s="10"/>
      <c r="D66" s="10"/>
      <c r="E66" s="10"/>
      <c r="F66" s="10"/>
      <c r="G66" s="10"/>
      <c r="H66" s="10"/>
      <c r="I66" s="10"/>
      <c r="J66" s="10"/>
      <c r="K66" s="10"/>
    </row>
    <row r="67" spans="2:12" s="11" customFormat="1" ht="15.75" x14ac:dyDescent="0.25">
      <c r="B67" s="13"/>
      <c r="C67" s="10"/>
      <c r="D67" s="10"/>
      <c r="E67" s="10"/>
      <c r="F67" s="10"/>
      <c r="G67" s="10"/>
      <c r="H67" s="10"/>
      <c r="I67" s="10"/>
      <c r="J67" s="10"/>
      <c r="K67" s="10"/>
    </row>
    <row r="68" spans="2:12" s="11" customFormat="1" ht="16.5" thickBot="1" x14ac:dyDescent="0.3">
      <c r="B68" s="13"/>
      <c r="C68" s="10"/>
      <c r="D68" s="10"/>
      <c r="E68" s="10"/>
      <c r="F68" s="10"/>
      <c r="G68" s="10"/>
      <c r="H68" s="155"/>
      <c r="I68" s="155"/>
      <c r="J68" s="155"/>
      <c r="K68" s="155"/>
      <c r="L68" s="155"/>
    </row>
    <row r="69" spans="2:12" s="11" customFormat="1" ht="15.75" x14ac:dyDescent="0.25">
      <c r="B69" s="13"/>
      <c r="C69" s="10"/>
      <c r="D69" s="10"/>
      <c r="E69" s="10"/>
      <c r="F69" s="10"/>
      <c r="G69" s="10"/>
      <c r="H69" s="156" t="s">
        <v>80</v>
      </c>
      <c r="I69" s="156"/>
      <c r="J69" s="156"/>
      <c r="K69" s="156"/>
      <c r="L69" s="156"/>
    </row>
    <row r="70" spans="2:12" s="11" customFormat="1" ht="15.75" x14ac:dyDescent="0.25">
      <c r="B70" s="13"/>
      <c r="C70" s="10"/>
      <c r="D70" s="10"/>
      <c r="E70" s="10"/>
      <c r="F70" s="10"/>
      <c r="G70" s="10"/>
      <c r="H70" s="10"/>
      <c r="I70" s="10"/>
      <c r="J70" s="10"/>
      <c r="K70" s="10"/>
    </row>
    <row r="71" spans="2:12" s="11" customFormat="1" ht="15.75" x14ac:dyDescent="0.25">
      <c r="B71" s="13"/>
      <c r="C71" s="10"/>
      <c r="D71" s="10"/>
      <c r="E71" s="10"/>
      <c r="F71" s="10"/>
      <c r="G71" s="10"/>
      <c r="H71" s="10"/>
      <c r="I71" s="10"/>
      <c r="J71" s="10"/>
      <c r="K71" s="10"/>
    </row>
    <row r="72" spans="2:12" s="11" customFormat="1" ht="15.75" x14ac:dyDescent="0.25">
      <c r="B72" s="13"/>
      <c r="C72" s="10"/>
      <c r="D72" s="10"/>
      <c r="E72" s="10"/>
      <c r="F72" s="10"/>
      <c r="G72" s="10"/>
      <c r="H72" s="10"/>
      <c r="I72" s="10"/>
      <c r="J72" s="10"/>
      <c r="K72" s="10"/>
    </row>
    <row r="73" spans="2:12" ht="15.75" x14ac:dyDescent="0.25">
      <c r="B73" s="13"/>
    </row>
    <row r="74" spans="2:12" ht="15.75" x14ac:dyDescent="0.25">
      <c r="B74" s="13"/>
    </row>
    <row r="75" spans="2:12" ht="15.75" x14ac:dyDescent="0.25">
      <c r="B75" s="13"/>
    </row>
    <row r="76" spans="2:12" ht="15.75" x14ac:dyDescent="0.25">
      <c r="B76" s="13"/>
    </row>
  </sheetData>
  <mergeCells count="23">
    <mergeCell ref="C43:D43"/>
    <mergeCell ref="G3:K3"/>
    <mergeCell ref="J37:K37"/>
    <mergeCell ref="I42:K42"/>
    <mergeCell ref="B4:C4"/>
    <mergeCell ref="B40:D40"/>
    <mergeCell ref="C41:D41"/>
    <mergeCell ref="C42:D42"/>
    <mergeCell ref="L47:L48"/>
    <mergeCell ref="E41:G41"/>
    <mergeCell ref="I43:K43"/>
    <mergeCell ref="I40:L40"/>
    <mergeCell ref="I41:K41"/>
    <mergeCell ref="E42:G42"/>
    <mergeCell ref="E40:H40"/>
    <mergeCell ref="H47:K48"/>
    <mergeCell ref="E43:G43"/>
    <mergeCell ref="H68:L68"/>
    <mergeCell ref="H69:L69"/>
    <mergeCell ref="H53:K54"/>
    <mergeCell ref="L53:L54"/>
    <mergeCell ref="H50:K51"/>
    <mergeCell ref="L50:L51"/>
  </mergeCells>
  <phoneticPr fontId="18" type="noConversion"/>
  <pageMargins left="0.25" right="0.25" top="0.75" bottom="0.75" header="0.3" footer="0.3"/>
  <pageSetup paperSize="9" scale="50" fitToHeight="0" orientation="portrait" copies="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EA44-AFC4-4AD2-A8DB-91C558F08343}">
  <sheetPr>
    <tabColor indexed="12"/>
    <pageSetUpPr fitToPage="1"/>
  </sheetPr>
  <dimension ref="A1:H76"/>
  <sheetViews>
    <sheetView showGridLines="0" topLeftCell="A51" zoomScale="85" zoomScaleNormal="85" workbookViewId="0">
      <selection activeCell="C7" sqref="C7"/>
    </sheetView>
  </sheetViews>
  <sheetFormatPr defaultRowHeight="12.75" x14ac:dyDescent="0.2"/>
  <cols>
    <col min="1" max="1" width="28" customWidth="1"/>
    <col min="2" max="2" width="16.85546875" customWidth="1"/>
    <col min="3" max="3" width="14.5703125" customWidth="1"/>
    <col min="4" max="4" width="15.140625" customWidth="1"/>
    <col min="5" max="5" width="21" customWidth="1"/>
    <col min="6" max="6" width="22" customWidth="1"/>
    <col min="7" max="7" width="14.5703125" customWidth="1"/>
    <col min="8" max="8" width="18.5703125" customWidth="1"/>
  </cols>
  <sheetData>
    <row r="1" spans="1:8" ht="28.5" customHeight="1" x14ac:dyDescent="0.2">
      <c r="A1" s="28" t="s">
        <v>4</v>
      </c>
      <c r="B1" s="8" t="s">
        <v>21</v>
      </c>
      <c r="C1" s="1"/>
      <c r="D1" s="2"/>
      <c r="E1" s="2"/>
      <c r="F1" s="2"/>
      <c r="G1" s="2"/>
      <c r="H1" s="2"/>
    </row>
    <row r="2" spans="1:8" ht="13.5" thickBot="1" x14ac:dyDescent="0.25">
      <c r="A2" s="6" t="s">
        <v>2</v>
      </c>
      <c r="B2" s="5"/>
      <c r="C2" s="6"/>
      <c r="D2" s="2"/>
      <c r="E2" s="2"/>
      <c r="F2" s="2"/>
      <c r="G2" s="2"/>
      <c r="H2" s="2"/>
    </row>
    <row r="3" spans="1:8" ht="14.25" customHeight="1" thickBot="1" x14ac:dyDescent="0.25">
      <c r="A3" s="202" t="s">
        <v>5</v>
      </c>
      <c r="B3" s="203"/>
      <c r="C3" s="6"/>
      <c r="D3" s="2"/>
      <c r="E3" s="2"/>
      <c r="F3" s="2"/>
      <c r="G3" s="2"/>
      <c r="H3" s="2"/>
    </row>
    <row r="4" spans="1:8" ht="13.5" thickBot="1" x14ac:dyDescent="0.25">
      <c r="B4" s="2"/>
      <c r="C4" s="2"/>
      <c r="D4" s="2"/>
      <c r="E4" s="2"/>
      <c r="F4" s="2"/>
      <c r="G4" s="2"/>
      <c r="H4" s="2"/>
    </row>
    <row r="5" spans="1:8" ht="77.25" customHeight="1" thickBot="1" x14ac:dyDescent="0.25">
      <c r="A5" s="136" t="s">
        <v>29</v>
      </c>
      <c r="B5" s="137" t="s">
        <v>39</v>
      </c>
      <c r="C5" s="137" t="s">
        <v>38</v>
      </c>
      <c r="D5" s="138" t="s">
        <v>69</v>
      </c>
      <c r="E5" s="138" t="s">
        <v>36</v>
      </c>
      <c r="F5" s="139" t="s">
        <v>37</v>
      </c>
      <c r="G5" s="7"/>
      <c r="H5" s="7"/>
    </row>
    <row r="6" spans="1:8" ht="23.25" customHeight="1" thickTop="1" x14ac:dyDescent="0.25">
      <c r="A6" s="131" t="s">
        <v>9</v>
      </c>
      <c r="B6" s="135" t="s">
        <v>8</v>
      </c>
      <c r="C6" s="134"/>
      <c r="D6" s="134"/>
      <c r="E6" s="142"/>
      <c r="F6" s="147"/>
      <c r="G6" s="17"/>
      <c r="H6" s="2"/>
    </row>
    <row r="7" spans="1:8" ht="21.75" customHeight="1" x14ac:dyDescent="0.25">
      <c r="A7" s="204" t="s">
        <v>83</v>
      </c>
      <c r="B7" s="205"/>
      <c r="C7" s="126">
        <v>1</v>
      </c>
      <c r="D7" s="25">
        <v>0</v>
      </c>
      <c r="E7" s="143">
        <f>C7*D7*730</f>
        <v>0</v>
      </c>
      <c r="F7" s="120">
        <v>1</v>
      </c>
      <c r="G7" s="17"/>
      <c r="H7" s="16"/>
    </row>
    <row r="8" spans="1:8" ht="21.75" customHeight="1" thickBot="1" x14ac:dyDescent="0.3">
      <c r="A8" s="122" t="s">
        <v>85</v>
      </c>
      <c r="B8" s="123"/>
      <c r="C8" s="125">
        <v>1</v>
      </c>
      <c r="D8" s="124">
        <v>0</v>
      </c>
      <c r="E8" s="144">
        <f>C8*D8*730</f>
        <v>0</v>
      </c>
      <c r="F8" s="106">
        <v>1</v>
      </c>
      <c r="G8" s="17"/>
      <c r="H8" s="16"/>
    </row>
    <row r="9" spans="1:8" ht="17.25" customHeight="1" thickTop="1" x14ac:dyDescent="0.25">
      <c r="A9" s="131" t="s">
        <v>9</v>
      </c>
      <c r="B9" s="129" t="s">
        <v>7</v>
      </c>
      <c r="C9" s="134"/>
      <c r="D9" s="134"/>
      <c r="E9" s="142"/>
      <c r="F9" s="148"/>
      <c r="G9" s="17"/>
      <c r="H9" s="2"/>
    </row>
    <row r="10" spans="1:8" ht="20.25" customHeight="1" thickBot="1" x14ac:dyDescent="0.3">
      <c r="A10" s="198" t="s">
        <v>84</v>
      </c>
      <c r="B10" s="199"/>
      <c r="C10" s="125">
        <v>1</v>
      </c>
      <c r="D10" s="124">
        <v>0</v>
      </c>
      <c r="E10" s="144">
        <f>C10*D10*730</f>
        <v>0</v>
      </c>
      <c r="F10" s="106">
        <v>1</v>
      </c>
      <c r="G10" s="17"/>
      <c r="H10" s="16"/>
    </row>
    <row r="11" spans="1:8" ht="20.25" customHeight="1" thickTop="1" x14ac:dyDescent="0.25">
      <c r="A11" s="132" t="s">
        <v>75</v>
      </c>
      <c r="B11" s="133" t="s">
        <v>8</v>
      </c>
      <c r="C11" s="130"/>
      <c r="D11" s="130"/>
      <c r="E11" s="145"/>
      <c r="F11" s="147"/>
    </row>
    <row r="12" spans="1:8" ht="21.75" customHeight="1" thickBot="1" x14ac:dyDescent="0.3">
      <c r="A12" s="198" t="s">
        <v>84</v>
      </c>
      <c r="B12" s="199"/>
      <c r="C12" s="24">
        <v>1</v>
      </c>
      <c r="D12" s="25">
        <v>0</v>
      </c>
      <c r="E12" s="143">
        <f>C12*D12*730</f>
        <v>0</v>
      </c>
      <c r="F12" s="149">
        <v>1</v>
      </c>
    </row>
    <row r="13" spans="1:8" ht="20.25" customHeight="1" thickTop="1" x14ac:dyDescent="0.25">
      <c r="A13" s="131" t="s">
        <v>10</v>
      </c>
      <c r="B13" s="129" t="s">
        <v>7</v>
      </c>
      <c r="C13" s="130"/>
      <c r="D13" s="130"/>
      <c r="E13" s="145"/>
      <c r="F13" s="147"/>
      <c r="G13" s="17"/>
      <c r="H13" s="2"/>
    </row>
    <row r="14" spans="1:8" ht="21.75" customHeight="1" thickBot="1" x14ac:dyDescent="0.3">
      <c r="A14" s="198" t="s">
        <v>84</v>
      </c>
      <c r="B14" s="199"/>
      <c r="C14" s="109">
        <v>3</v>
      </c>
      <c r="D14" s="25">
        <v>0</v>
      </c>
      <c r="E14" s="143">
        <f>C14*D14*730</f>
        <v>0</v>
      </c>
      <c r="F14" s="106">
        <v>2</v>
      </c>
      <c r="G14" s="17"/>
      <c r="H14" s="16"/>
    </row>
    <row r="15" spans="1:8" ht="20.25" customHeight="1" thickTop="1" x14ac:dyDescent="0.25">
      <c r="A15" s="131" t="s">
        <v>11</v>
      </c>
      <c r="B15" s="129" t="s">
        <v>8</v>
      </c>
      <c r="C15" s="130"/>
      <c r="D15" s="130"/>
      <c r="E15" s="145"/>
      <c r="F15" s="147"/>
      <c r="G15" s="17"/>
      <c r="H15" s="2"/>
    </row>
    <row r="16" spans="1:8" ht="33" customHeight="1" thickBot="1" x14ac:dyDescent="0.3">
      <c r="A16" s="200" t="s">
        <v>83</v>
      </c>
      <c r="B16" s="201"/>
      <c r="C16" s="109">
        <v>1</v>
      </c>
      <c r="D16" s="25">
        <v>0</v>
      </c>
      <c r="E16" s="143">
        <f>C16*D16*730</f>
        <v>0</v>
      </c>
      <c r="F16" s="106">
        <v>2</v>
      </c>
      <c r="G16" s="17"/>
      <c r="H16" s="16"/>
    </row>
    <row r="17" spans="1:8" ht="21.75" customHeight="1" thickTop="1" x14ac:dyDescent="0.25">
      <c r="A17" s="131" t="s">
        <v>12</v>
      </c>
      <c r="B17" s="129" t="s">
        <v>8</v>
      </c>
      <c r="C17" s="130"/>
      <c r="D17" s="130"/>
      <c r="E17" s="145"/>
      <c r="F17" s="147"/>
      <c r="G17" s="17"/>
      <c r="H17" s="2"/>
    </row>
    <row r="18" spans="1:8" ht="25.5" customHeight="1" thickBot="1" x14ac:dyDescent="0.3">
      <c r="A18" s="198" t="s">
        <v>84</v>
      </c>
      <c r="B18" s="199"/>
      <c r="C18" s="24">
        <v>4</v>
      </c>
      <c r="D18" s="25">
        <v>0</v>
      </c>
      <c r="E18" s="143">
        <f>C18*D18*730</f>
        <v>0</v>
      </c>
      <c r="F18" s="106">
        <v>7</v>
      </c>
      <c r="G18" s="17"/>
      <c r="H18" s="16"/>
    </row>
    <row r="19" spans="1:8" ht="19.5" customHeight="1" thickTop="1" x14ac:dyDescent="0.25">
      <c r="A19" s="131" t="s">
        <v>12</v>
      </c>
      <c r="B19" s="129" t="s">
        <v>7</v>
      </c>
      <c r="C19" s="130"/>
      <c r="D19" s="130"/>
      <c r="E19" s="145"/>
      <c r="F19" s="147"/>
      <c r="G19" s="17"/>
      <c r="H19" s="2"/>
    </row>
    <row r="20" spans="1:8" ht="28.5" customHeight="1" thickBot="1" x14ac:dyDescent="0.3">
      <c r="A20" s="198" t="s">
        <v>84</v>
      </c>
      <c r="B20" s="199"/>
      <c r="C20" s="24">
        <v>5</v>
      </c>
      <c r="D20" s="25">
        <v>0</v>
      </c>
      <c r="E20" s="143">
        <f>C20*D20*730</f>
        <v>0</v>
      </c>
      <c r="F20" s="149">
        <v>3</v>
      </c>
      <c r="G20" s="17"/>
      <c r="H20" s="16"/>
    </row>
    <row r="21" spans="1:8" ht="18" customHeight="1" thickTop="1" x14ac:dyDescent="0.25">
      <c r="A21" s="131" t="s">
        <v>13</v>
      </c>
      <c r="B21" s="129" t="s">
        <v>8</v>
      </c>
      <c r="C21" s="130"/>
      <c r="D21" s="130"/>
      <c r="E21" s="145"/>
      <c r="F21" s="147"/>
      <c r="G21" s="17"/>
      <c r="H21" s="2"/>
    </row>
    <row r="22" spans="1:8" ht="36.75" customHeight="1" x14ac:dyDescent="0.25">
      <c r="A22" s="204" t="s">
        <v>84</v>
      </c>
      <c r="B22" s="205"/>
      <c r="C22" s="126">
        <v>4</v>
      </c>
      <c r="D22" s="25">
        <v>0</v>
      </c>
      <c r="E22" s="143">
        <f>C22*D22*730</f>
        <v>0</v>
      </c>
      <c r="F22" s="121">
        <v>13</v>
      </c>
      <c r="G22" s="17"/>
      <c r="H22" s="16"/>
    </row>
    <row r="23" spans="1:8" ht="42.75" customHeight="1" thickBot="1" x14ac:dyDescent="0.3">
      <c r="A23" s="206" t="s">
        <v>83</v>
      </c>
      <c r="B23" s="207"/>
      <c r="C23" s="127">
        <v>1</v>
      </c>
      <c r="D23" s="25">
        <v>0</v>
      </c>
      <c r="E23" s="143">
        <f>C23*D23*730</f>
        <v>0</v>
      </c>
      <c r="F23" s="107">
        <v>3</v>
      </c>
      <c r="G23" s="17"/>
      <c r="H23" s="16"/>
    </row>
    <row r="24" spans="1:8" ht="27" customHeight="1" thickTop="1" x14ac:dyDescent="0.25">
      <c r="A24" s="131" t="s">
        <v>13</v>
      </c>
      <c r="B24" s="129" t="s">
        <v>7</v>
      </c>
      <c r="C24" s="130"/>
      <c r="D24" s="130"/>
      <c r="E24" s="145"/>
      <c r="F24" s="147"/>
      <c r="G24" s="17"/>
      <c r="H24" s="2"/>
    </row>
    <row r="25" spans="1:8" ht="21.75" customHeight="1" thickBot="1" x14ac:dyDescent="0.3">
      <c r="A25" s="198" t="s">
        <v>84</v>
      </c>
      <c r="B25" s="199"/>
      <c r="C25" s="24">
        <v>1</v>
      </c>
      <c r="D25" s="25">
        <v>0</v>
      </c>
      <c r="E25" s="143">
        <f>C25*D25*730</f>
        <v>0</v>
      </c>
      <c r="F25" s="121">
        <v>2</v>
      </c>
      <c r="G25" s="17"/>
      <c r="H25" s="16"/>
    </row>
    <row r="26" spans="1:8" ht="41.25" customHeight="1" thickTop="1" x14ac:dyDescent="0.25">
      <c r="A26" s="128" t="s">
        <v>65</v>
      </c>
      <c r="B26" s="129" t="s">
        <v>7</v>
      </c>
      <c r="C26" s="130"/>
      <c r="D26" s="130"/>
      <c r="E26" s="145"/>
      <c r="F26" s="147"/>
      <c r="G26" s="17"/>
      <c r="H26" s="2"/>
    </row>
    <row r="27" spans="1:8" ht="21.75" customHeight="1" thickBot="1" x14ac:dyDescent="0.3">
      <c r="A27" s="198" t="s">
        <v>84</v>
      </c>
      <c r="B27" s="199"/>
      <c r="C27" s="24">
        <v>1</v>
      </c>
      <c r="D27" s="25">
        <v>0</v>
      </c>
      <c r="E27" s="143">
        <f>C27*D27*730</f>
        <v>0</v>
      </c>
      <c r="F27" s="106">
        <v>1</v>
      </c>
      <c r="G27" s="17"/>
      <c r="H27" s="16"/>
    </row>
    <row r="28" spans="1:8" ht="37.5" customHeight="1" thickTop="1" x14ac:dyDescent="0.25">
      <c r="A28" s="128" t="s">
        <v>66</v>
      </c>
      <c r="B28" s="129" t="s">
        <v>7</v>
      </c>
      <c r="C28" s="130"/>
      <c r="D28" s="130"/>
      <c r="E28" s="145"/>
      <c r="F28" s="147"/>
      <c r="G28" s="17"/>
      <c r="H28" s="2"/>
    </row>
    <row r="29" spans="1:8" ht="33.75" customHeight="1" thickBot="1" x14ac:dyDescent="0.3">
      <c r="A29" s="200" t="s">
        <v>83</v>
      </c>
      <c r="B29" s="201"/>
      <c r="C29" s="24">
        <v>1</v>
      </c>
      <c r="D29" s="25">
        <v>0</v>
      </c>
      <c r="E29" s="143">
        <f>C29*D29*730</f>
        <v>0</v>
      </c>
      <c r="F29" s="150">
        <v>1</v>
      </c>
      <c r="G29" s="17"/>
      <c r="H29" s="16"/>
    </row>
    <row r="30" spans="1:8" ht="38.25" customHeight="1" thickTop="1" x14ac:dyDescent="0.25">
      <c r="A30" s="128" t="s">
        <v>67</v>
      </c>
      <c r="B30" s="129" t="s">
        <v>7</v>
      </c>
      <c r="C30" s="130"/>
      <c r="D30" s="130"/>
      <c r="E30" s="145"/>
      <c r="F30" s="147"/>
      <c r="G30" s="17"/>
      <c r="H30" s="2"/>
    </row>
    <row r="31" spans="1:8" ht="28.5" customHeight="1" thickBot="1" x14ac:dyDescent="0.3">
      <c r="A31" s="198" t="s">
        <v>84</v>
      </c>
      <c r="B31" s="199"/>
      <c r="C31" s="24">
        <v>1</v>
      </c>
      <c r="D31" s="25">
        <v>0</v>
      </c>
      <c r="E31" s="143">
        <f>C31*D31*730</f>
        <v>0</v>
      </c>
      <c r="F31" s="106">
        <v>1</v>
      </c>
      <c r="G31" s="17"/>
      <c r="H31" s="16"/>
    </row>
    <row r="32" spans="1:8" ht="35.25" customHeight="1" thickTop="1" x14ac:dyDescent="0.25">
      <c r="A32" s="128" t="s">
        <v>68</v>
      </c>
      <c r="B32" s="129" t="s">
        <v>7</v>
      </c>
      <c r="C32" s="130"/>
      <c r="D32" s="130"/>
      <c r="E32" s="145"/>
      <c r="F32" s="147"/>
      <c r="G32" s="17"/>
      <c r="H32" s="2"/>
    </row>
    <row r="33" spans="1:8" ht="22.5" customHeight="1" thickBot="1" x14ac:dyDescent="0.3">
      <c r="A33" s="198" t="s">
        <v>84</v>
      </c>
      <c r="B33" s="199"/>
      <c r="C33" s="24">
        <v>1</v>
      </c>
      <c r="D33" s="25">
        <v>0</v>
      </c>
      <c r="E33" s="143">
        <f>C33*D33*730</f>
        <v>0</v>
      </c>
      <c r="F33" s="150">
        <v>1</v>
      </c>
      <c r="G33" s="17"/>
      <c r="H33" s="16"/>
    </row>
    <row r="34" spans="1:8" ht="38.25" customHeight="1" thickTop="1" x14ac:dyDescent="0.25">
      <c r="A34" s="128" t="s">
        <v>14</v>
      </c>
      <c r="B34" s="129" t="s">
        <v>7</v>
      </c>
      <c r="C34" s="130"/>
      <c r="D34" s="130"/>
      <c r="E34" s="145"/>
      <c r="F34" s="147"/>
      <c r="G34" s="17"/>
      <c r="H34" s="2"/>
    </row>
    <row r="35" spans="1:8" s="9" customFormat="1" ht="24.75" customHeight="1" thickBot="1" x14ac:dyDescent="0.3">
      <c r="A35" s="198" t="s">
        <v>84</v>
      </c>
      <c r="B35" s="199"/>
      <c r="C35" s="24">
        <v>1</v>
      </c>
      <c r="D35" s="25">
        <v>0</v>
      </c>
      <c r="E35" s="143">
        <f>C35*D35*730</f>
        <v>0</v>
      </c>
      <c r="F35" s="106">
        <v>1</v>
      </c>
      <c r="G35" s="17"/>
      <c r="H35" s="16"/>
    </row>
    <row r="36" spans="1:8" s="9" customFormat="1" ht="36" customHeight="1" thickTop="1" x14ac:dyDescent="0.25">
      <c r="A36" s="128" t="s">
        <v>14</v>
      </c>
      <c r="B36" s="129" t="s">
        <v>8</v>
      </c>
      <c r="C36" s="130"/>
      <c r="D36" s="130"/>
      <c r="E36" s="145"/>
      <c r="F36" s="147"/>
      <c r="G36" s="17"/>
      <c r="H36" s="16"/>
    </row>
    <row r="37" spans="1:8" s="9" customFormat="1" ht="33" customHeight="1" thickBot="1" x14ac:dyDescent="0.3">
      <c r="A37" s="198" t="s">
        <v>84</v>
      </c>
      <c r="B37" s="199"/>
      <c r="C37" s="24">
        <v>1</v>
      </c>
      <c r="D37" s="25">
        <v>0</v>
      </c>
      <c r="E37" s="143">
        <f>C37*D37*730</f>
        <v>0</v>
      </c>
      <c r="F37" s="106">
        <v>4</v>
      </c>
      <c r="G37" s="17"/>
      <c r="H37" s="16"/>
    </row>
    <row r="38" spans="1:8" ht="23.25" customHeight="1" thickTop="1" x14ac:dyDescent="0.25">
      <c r="A38" s="128" t="s">
        <v>74</v>
      </c>
      <c r="B38" s="129" t="s">
        <v>7</v>
      </c>
      <c r="C38" s="130"/>
      <c r="D38" s="130"/>
      <c r="E38" s="145"/>
      <c r="F38" s="147"/>
      <c r="G38" s="17"/>
      <c r="H38" s="2"/>
    </row>
    <row r="39" spans="1:8" ht="19.5" customHeight="1" thickBot="1" x14ac:dyDescent="0.3">
      <c r="A39" s="198" t="s">
        <v>84</v>
      </c>
      <c r="B39" s="199"/>
      <c r="C39" s="24">
        <v>1</v>
      </c>
      <c r="D39" s="25">
        <v>0</v>
      </c>
      <c r="E39" s="143">
        <f>C39*D39*730</f>
        <v>0</v>
      </c>
      <c r="F39" s="106">
        <v>1</v>
      </c>
      <c r="G39" s="17"/>
      <c r="H39" s="16"/>
    </row>
    <row r="40" spans="1:8" ht="23.25" customHeight="1" thickTop="1" x14ac:dyDescent="0.25">
      <c r="A40" s="131" t="s">
        <v>15</v>
      </c>
      <c r="B40" s="129" t="s">
        <v>8</v>
      </c>
      <c r="C40" s="130"/>
      <c r="D40" s="130"/>
      <c r="E40" s="145"/>
      <c r="F40" s="147"/>
      <c r="G40" s="17"/>
      <c r="H40" s="2"/>
    </row>
    <row r="41" spans="1:8" ht="52.5" customHeight="1" x14ac:dyDescent="0.25">
      <c r="A41" s="211" t="s">
        <v>83</v>
      </c>
      <c r="B41" s="212"/>
      <c r="C41" s="126">
        <v>1</v>
      </c>
      <c r="D41" s="25">
        <v>0</v>
      </c>
      <c r="E41" s="143">
        <f>C41*D41*730</f>
        <v>0</v>
      </c>
      <c r="F41" s="121">
        <v>2</v>
      </c>
      <c r="G41" s="17"/>
      <c r="H41" s="16"/>
    </row>
    <row r="42" spans="1:8" ht="27.75" customHeight="1" thickBot="1" x14ac:dyDescent="0.3">
      <c r="A42" s="208" t="s">
        <v>84</v>
      </c>
      <c r="B42" s="209"/>
      <c r="C42" s="127">
        <v>1</v>
      </c>
      <c r="D42" s="25">
        <v>0</v>
      </c>
      <c r="E42" s="143">
        <f>C42*D42*730</f>
        <v>0</v>
      </c>
      <c r="F42" s="107">
        <v>2</v>
      </c>
      <c r="G42" s="17"/>
      <c r="H42" s="16"/>
    </row>
    <row r="43" spans="1:8" ht="18.75" customHeight="1" thickTop="1" x14ac:dyDescent="0.25">
      <c r="A43" s="131" t="s">
        <v>16</v>
      </c>
      <c r="B43" s="129" t="s">
        <v>7</v>
      </c>
      <c r="C43" s="130"/>
      <c r="D43" s="130"/>
      <c r="E43" s="145"/>
      <c r="F43" s="147"/>
      <c r="G43" s="17"/>
      <c r="H43" s="2"/>
    </row>
    <row r="44" spans="1:8" ht="26.25" customHeight="1" thickBot="1" x14ac:dyDescent="0.3">
      <c r="A44" s="198" t="s">
        <v>84</v>
      </c>
      <c r="B44" s="199"/>
      <c r="C44" s="24">
        <v>1</v>
      </c>
      <c r="D44" s="25">
        <v>0</v>
      </c>
      <c r="E44" s="143">
        <f>C44*D44*730</f>
        <v>0</v>
      </c>
      <c r="F44" s="106">
        <v>1</v>
      </c>
      <c r="G44" s="17"/>
      <c r="H44" s="16"/>
    </row>
    <row r="45" spans="1:8" ht="18" customHeight="1" thickTop="1" x14ac:dyDescent="0.25">
      <c r="A45" s="131" t="s">
        <v>17</v>
      </c>
      <c r="B45" s="129" t="s">
        <v>8</v>
      </c>
      <c r="C45" s="130"/>
      <c r="D45" s="130"/>
      <c r="E45" s="145"/>
      <c r="F45" s="147"/>
      <c r="G45" s="17"/>
      <c r="H45" s="17"/>
    </row>
    <row r="46" spans="1:8" ht="24" customHeight="1" thickBot="1" x14ac:dyDescent="0.3">
      <c r="A46" s="198" t="s">
        <v>84</v>
      </c>
      <c r="B46" s="199"/>
      <c r="C46" s="24">
        <v>1</v>
      </c>
      <c r="D46" s="25">
        <v>0</v>
      </c>
      <c r="E46" s="143">
        <f>C46*D46*730</f>
        <v>0</v>
      </c>
      <c r="F46" s="106">
        <v>1</v>
      </c>
      <c r="G46" s="17"/>
      <c r="H46" s="16"/>
    </row>
    <row r="47" spans="1:8" ht="18" customHeight="1" thickTop="1" x14ac:dyDescent="0.25">
      <c r="A47" s="131" t="s">
        <v>18</v>
      </c>
      <c r="B47" s="129" t="s">
        <v>8</v>
      </c>
      <c r="C47" s="130"/>
      <c r="D47" s="130"/>
      <c r="E47" s="145"/>
      <c r="F47" s="147"/>
      <c r="G47" s="17"/>
      <c r="H47" s="17"/>
    </row>
    <row r="48" spans="1:8" ht="28.5" customHeight="1" x14ac:dyDescent="0.25">
      <c r="A48" s="204" t="s">
        <v>84</v>
      </c>
      <c r="B48" s="205"/>
      <c r="C48" s="126">
        <v>5</v>
      </c>
      <c r="D48" s="141">
        <v>0</v>
      </c>
      <c r="E48" s="146">
        <f>C48*D48*730</f>
        <v>0</v>
      </c>
      <c r="F48" s="121">
        <v>2</v>
      </c>
      <c r="G48" s="17"/>
      <c r="H48" s="16"/>
    </row>
    <row r="49" spans="1:8" ht="45" customHeight="1" thickBot="1" x14ac:dyDescent="0.3">
      <c r="A49" s="206" t="s">
        <v>83</v>
      </c>
      <c r="B49" s="207"/>
      <c r="C49" s="127">
        <v>1</v>
      </c>
      <c r="D49" s="25">
        <v>0</v>
      </c>
      <c r="E49" s="143">
        <f>C49*D49*730</f>
        <v>0</v>
      </c>
      <c r="F49" s="107">
        <v>2</v>
      </c>
      <c r="G49" s="17"/>
      <c r="H49" s="16"/>
    </row>
    <row r="50" spans="1:8" ht="19.5" customHeight="1" thickTop="1" x14ac:dyDescent="0.25">
      <c r="A50" s="140" t="s">
        <v>53</v>
      </c>
      <c r="B50" s="129" t="s">
        <v>49</v>
      </c>
      <c r="C50" s="130"/>
      <c r="D50" s="130"/>
      <c r="E50" s="145"/>
      <c r="F50" s="147"/>
      <c r="G50" s="17"/>
      <c r="H50" s="16"/>
    </row>
    <row r="51" spans="1:8" ht="19.5" customHeight="1" thickBot="1" x14ac:dyDescent="0.3">
      <c r="A51" s="198" t="s">
        <v>84</v>
      </c>
      <c r="B51" s="199"/>
      <c r="C51" s="24">
        <v>1</v>
      </c>
      <c r="D51" s="25">
        <v>0</v>
      </c>
      <c r="E51" s="143">
        <f>C51*D51*730</f>
        <v>0</v>
      </c>
      <c r="F51" s="106">
        <v>1</v>
      </c>
      <c r="G51" s="17"/>
      <c r="H51" s="16"/>
    </row>
    <row r="52" spans="1:8" ht="19.5" customHeight="1" thickTop="1" x14ac:dyDescent="0.25">
      <c r="A52" s="140" t="s">
        <v>54</v>
      </c>
      <c r="B52" s="129" t="s">
        <v>49</v>
      </c>
      <c r="C52" s="130"/>
      <c r="D52" s="130"/>
      <c r="E52" s="145"/>
      <c r="F52" s="147"/>
      <c r="G52" s="17"/>
      <c r="H52" s="16"/>
    </row>
    <row r="53" spans="1:8" ht="34.5" customHeight="1" thickBot="1" x14ac:dyDescent="0.3">
      <c r="A53" s="198" t="s">
        <v>84</v>
      </c>
      <c r="B53" s="199"/>
      <c r="C53" s="24">
        <v>1</v>
      </c>
      <c r="D53" s="25">
        <v>0</v>
      </c>
      <c r="E53" s="143">
        <f>C53*D53*730</f>
        <v>0</v>
      </c>
      <c r="F53" s="106">
        <v>1</v>
      </c>
      <c r="G53" s="17"/>
      <c r="H53" s="16"/>
    </row>
    <row r="54" spans="1:8" ht="19.5" customHeight="1" thickTop="1" x14ac:dyDescent="0.25">
      <c r="A54" s="140" t="s">
        <v>50</v>
      </c>
      <c r="B54" s="129" t="s">
        <v>49</v>
      </c>
      <c r="C54" s="130"/>
      <c r="D54" s="130"/>
      <c r="E54" s="145"/>
      <c r="F54" s="147"/>
      <c r="G54" s="17"/>
      <c r="H54" s="16"/>
    </row>
    <row r="55" spans="1:8" ht="36.75" customHeight="1" thickBot="1" x14ac:dyDescent="0.3">
      <c r="A55" s="198" t="s">
        <v>84</v>
      </c>
      <c r="B55" s="199"/>
      <c r="C55" s="24">
        <v>1</v>
      </c>
      <c r="D55" s="25">
        <v>0</v>
      </c>
      <c r="E55" s="143">
        <f>C55*D55*730</f>
        <v>0</v>
      </c>
      <c r="F55" s="106">
        <v>1</v>
      </c>
      <c r="G55" s="17"/>
      <c r="H55" s="16"/>
    </row>
    <row r="56" spans="1:8" ht="19.5" customHeight="1" thickTop="1" x14ac:dyDescent="0.25">
      <c r="A56" s="140" t="s">
        <v>55</v>
      </c>
      <c r="B56" s="129" t="s">
        <v>7</v>
      </c>
      <c r="C56" s="130"/>
      <c r="D56" s="130"/>
      <c r="E56" s="153"/>
      <c r="F56" s="147"/>
      <c r="G56" s="17"/>
      <c r="H56" s="16"/>
    </row>
    <row r="57" spans="1:8" ht="19.5" customHeight="1" thickBot="1" x14ac:dyDescent="0.3">
      <c r="A57" s="198" t="s">
        <v>84</v>
      </c>
      <c r="B57" s="199"/>
      <c r="C57" s="24">
        <v>1</v>
      </c>
      <c r="D57" s="25">
        <v>0</v>
      </c>
      <c r="E57" s="143">
        <f>C57*D57*730</f>
        <v>0</v>
      </c>
      <c r="F57" s="106">
        <v>1</v>
      </c>
      <c r="G57" s="17"/>
      <c r="H57" s="16"/>
    </row>
    <row r="58" spans="1:8" ht="22.5" customHeight="1" thickTop="1" x14ac:dyDescent="0.25">
      <c r="A58" s="140" t="s">
        <v>19</v>
      </c>
      <c r="B58" s="129" t="s">
        <v>8</v>
      </c>
      <c r="C58" s="130"/>
      <c r="D58" s="130"/>
      <c r="E58" s="153"/>
      <c r="F58" s="147"/>
      <c r="G58" s="17"/>
      <c r="H58" s="2"/>
    </row>
    <row r="59" spans="1:8" ht="18.75" customHeight="1" x14ac:dyDescent="0.25">
      <c r="A59" s="204" t="s">
        <v>84</v>
      </c>
      <c r="B59" s="205"/>
      <c r="C59" s="126">
        <v>1</v>
      </c>
      <c r="D59" s="25">
        <v>0</v>
      </c>
      <c r="E59" s="26">
        <f>C59*D59*730</f>
        <v>0</v>
      </c>
      <c r="F59" s="121">
        <v>5</v>
      </c>
      <c r="G59" s="17"/>
      <c r="H59" s="16"/>
    </row>
    <row r="60" spans="1:8" ht="18.75" customHeight="1" thickBot="1" x14ac:dyDescent="0.3">
      <c r="A60" s="206" t="s">
        <v>83</v>
      </c>
      <c r="B60" s="207"/>
      <c r="C60" s="127">
        <v>1</v>
      </c>
      <c r="D60" s="25">
        <v>0</v>
      </c>
      <c r="E60" s="143">
        <f>C60*D60*730</f>
        <v>0</v>
      </c>
      <c r="F60" s="107">
        <v>4</v>
      </c>
      <c r="G60" s="17"/>
      <c r="H60" s="16"/>
    </row>
    <row r="61" spans="1:8" ht="18.75" customHeight="1" thickTop="1" x14ac:dyDescent="0.25">
      <c r="A61" s="140" t="s">
        <v>70</v>
      </c>
      <c r="B61" s="129" t="s">
        <v>8</v>
      </c>
      <c r="C61" s="130"/>
      <c r="D61" s="130"/>
      <c r="E61" s="153"/>
      <c r="F61" s="147"/>
      <c r="G61" s="17"/>
      <c r="H61" s="16"/>
    </row>
    <row r="62" spans="1:8" ht="22.5" customHeight="1" thickBot="1" x14ac:dyDescent="0.3">
      <c r="A62" s="198" t="s">
        <v>84</v>
      </c>
      <c r="B62" s="199"/>
      <c r="C62" s="24">
        <v>1</v>
      </c>
      <c r="D62" s="25">
        <v>0</v>
      </c>
      <c r="E62" s="143">
        <f>C62*D62*730</f>
        <v>0</v>
      </c>
      <c r="F62" s="106">
        <v>1</v>
      </c>
      <c r="G62" s="17"/>
      <c r="H62" s="2"/>
    </row>
    <row r="63" spans="1:8" ht="18.75" customHeight="1" thickTop="1" x14ac:dyDescent="0.25">
      <c r="A63" s="140" t="s">
        <v>76</v>
      </c>
      <c r="B63" s="129" t="s">
        <v>8</v>
      </c>
      <c r="C63" s="130"/>
      <c r="D63" s="130"/>
      <c r="E63" s="153"/>
      <c r="F63" s="147"/>
      <c r="G63" s="17"/>
      <c r="H63" s="16"/>
    </row>
    <row r="64" spans="1:8" ht="18.75" customHeight="1" thickBot="1" x14ac:dyDescent="0.3">
      <c r="A64" s="198" t="s">
        <v>84</v>
      </c>
      <c r="B64" s="199"/>
      <c r="C64" s="24">
        <v>1</v>
      </c>
      <c r="D64" s="25">
        <v>0</v>
      </c>
      <c r="E64" s="143">
        <f>C64*D64*730</f>
        <v>0</v>
      </c>
      <c r="F64" s="106">
        <v>1</v>
      </c>
      <c r="G64" s="17"/>
      <c r="H64" s="16"/>
    </row>
    <row r="65" spans="1:8" ht="18.75" customHeight="1" thickTop="1" x14ac:dyDescent="0.25">
      <c r="A65" s="140" t="s">
        <v>77</v>
      </c>
      <c r="B65" s="129" t="s">
        <v>8</v>
      </c>
      <c r="C65" s="130"/>
      <c r="D65" s="130"/>
      <c r="E65" s="153"/>
      <c r="F65" s="147"/>
      <c r="G65" s="17"/>
      <c r="H65" s="16"/>
    </row>
    <row r="66" spans="1:8" ht="33" customHeight="1" thickBot="1" x14ac:dyDescent="0.3">
      <c r="A66" s="198" t="s">
        <v>84</v>
      </c>
      <c r="B66" s="199"/>
      <c r="C66" s="24">
        <v>1</v>
      </c>
      <c r="D66" s="25">
        <v>0</v>
      </c>
      <c r="E66" s="143">
        <f>C66*D66*730</f>
        <v>0</v>
      </c>
      <c r="F66" s="106">
        <v>1</v>
      </c>
      <c r="G66" s="18"/>
      <c r="H66" s="19"/>
    </row>
    <row r="67" spans="1:8" ht="33" customHeight="1" thickTop="1" x14ac:dyDescent="0.25">
      <c r="A67" s="151" t="s">
        <v>82</v>
      </c>
      <c r="B67" s="129" t="s">
        <v>8</v>
      </c>
      <c r="C67" s="130"/>
      <c r="D67" s="130"/>
      <c r="E67" s="153"/>
      <c r="F67" s="147"/>
      <c r="G67" s="18"/>
      <c r="H67" s="19"/>
    </row>
    <row r="68" spans="1:8" ht="19.5" customHeight="1" thickBot="1" x14ac:dyDescent="0.3">
      <c r="A68" s="198" t="s">
        <v>84</v>
      </c>
      <c r="B68" s="199"/>
      <c r="C68" s="110">
        <v>1</v>
      </c>
      <c r="D68" s="25">
        <v>0</v>
      </c>
      <c r="E68" s="143">
        <f>C68*D68*730</f>
        <v>0</v>
      </c>
      <c r="F68" s="106">
        <v>1</v>
      </c>
      <c r="G68" s="18"/>
      <c r="H68" s="19"/>
    </row>
    <row r="69" spans="1:8" ht="33" customHeight="1" thickTop="1" x14ac:dyDescent="0.25">
      <c r="A69" s="152" t="s">
        <v>82</v>
      </c>
      <c r="B69" s="129" t="s">
        <v>7</v>
      </c>
      <c r="C69" s="130"/>
      <c r="D69" s="130"/>
      <c r="E69" s="145"/>
      <c r="F69" s="147"/>
      <c r="G69" s="18"/>
      <c r="H69" s="19"/>
    </row>
    <row r="70" spans="1:8" ht="21.75" customHeight="1" thickBot="1" x14ac:dyDescent="0.3">
      <c r="A70" s="198" t="s">
        <v>84</v>
      </c>
      <c r="B70" s="199"/>
      <c r="C70" s="154">
        <v>1</v>
      </c>
      <c r="D70" s="124">
        <v>0</v>
      </c>
      <c r="E70" s="144">
        <f>C70*D70*730</f>
        <v>0</v>
      </c>
      <c r="F70" s="106">
        <v>1</v>
      </c>
      <c r="G70" s="18"/>
      <c r="H70" s="19"/>
    </row>
    <row r="71" spans="1:8" ht="39" customHeight="1" thickTop="1" thickBot="1" x14ac:dyDescent="0.25">
      <c r="A71" s="213" t="s">
        <v>81</v>
      </c>
      <c r="B71" s="214"/>
      <c r="C71" s="214"/>
      <c r="D71" s="215"/>
      <c r="E71" s="108">
        <f>SUM(E6:E70)</f>
        <v>0</v>
      </c>
      <c r="F71" s="27">
        <f>SUM(F6:F70)</f>
        <v>74</v>
      </c>
      <c r="G71" s="1"/>
      <c r="H71" s="1"/>
    </row>
    <row r="72" spans="1:8" x14ac:dyDescent="0.2">
      <c r="A72" s="20"/>
      <c r="B72" s="20"/>
      <c r="C72" s="20"/>
      <c r="D72" s="20"/>
    </row>
    <row r="75" spans="1:8" ht="16.5" thickTop="1" x14ac:dyDescent="0.25">
      <c r="A75" s="75"/>
      <c r="B75" s="76"/>
      <c r="C75" s="77"/>
      <c r="D75" s="78"/>
      <c r="E75" s="78"/>
      <c r="F75" s="77"/>
    </row>
    <row r="76" spans="1:8" ht="15.75" x14ac:dyDescent="0.25">
      <c r="A76" s="210"/>
      <c r="B76" s="210"/>
      <c r="C76" s="77"/>
      <c r="D76" s="77"/>
      <c r="E76" s="77"/>
      <c r="F76" s="77"/>
    </row>
  </sheetData>
  <mergeCells count="37">
    <mergeCell ref="A76:B76"/>
    <mergeCell ref="A37:B37"/>
    <mergeCell ref="A60:B60"/>
    <mergeCell ref="A62:B62"/>
    <mergeCell ref="A64:B64"/>
    <mergeCell ref="A66:B66"/>
    <mergeCell ref="A44:B44"/>
    <mergeCell ref="A46:B46"/>
    <mergeCell ref="A48:B48"/>
    <mergeCell ref="A53:B53"/>
    <mergeCell ref="A41:B41"/>
    <mergeCell ref="A71:D71"/>
    <mergeCell ref="A57:B57"/>
    <mergeCell ref="A68:B68"/>
    <mergeCell ref="A70:B70"/>
    <mergeCell ref="A3:B3"/>
    <mergeCell ref="A35:B35"/>
    <mergeCell ref="A39:B39"/>
    <mergeCell ref="A59:B59"/>
    <mergeCell ref="A12:B12"/>
    <mergeCell ref="A23:B23"/>
    <mergeCell ref="A22:B22"/>
    <mergeCell ref="A7:B7"/>
    <mergeCell ref="A27:B27"/>
    <mergeCell ref="A42:B42"/>
    <mergeCell ref="A20:B20"/>
    <mergeCell ref="A14:B14"/>
    <mergeCell ref="A29:B29"/>
    <mergeCell ref="A33:B33"/>
    <mergeCell ref="A49:B49"/>
    <mergeCell ref="A10:B10"/>
    <mergeCell ref="A31:B31"/>
    <mergeCell ref="A16:B16"/>
    <mergeCell ref="A18:B18"/>
    <mergeCell ref="A25:B25"/>
    <mergeCell ref="A55:B55"/>
    <mergeCell ref="A51:B51"/>
  </mergeCells>
  <phoneticPr fontId="18" type="noConversion"/>
  <pageMargins left="0.25" right="0.25" top="0.75" bottom="0.75" header="0.3" footer="0.3"/>
  <pageSetup paperSize="9" scale="46" fitToWidth="0" orientation="portrait" copies="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9e8106a218e014487f39e0e9a68b2012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0476a63c61f41902e90768ab46a6cbdf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C72C58-2223-49BD-AE3F-DD0B7C6FAA35}">
  <ds:schemaRefs>
    <ds:schemaRef ds:uri="http://schemas.microsoft.com/office/2006/metadata/properties"/>
    <ds:schemaRef ds:uri="http://schemas.microsoft.com/office/infopath/2007/PartnerControls"/>
    <ds:schemaRef ds:uri="6bf57cb4-cbb8-4680-a8b6-f4925622197e"/>
    <ds:schemaRef ds:uri="5d7613ff-490a-4d5d-8dfb-fa737d953158"/>
  </ds:schemaRefs>
</ds:datastoreItem>
</file>

<file path=customXml/itemProps2.xml><?xml version="1.0" encoding="utf-8"?>
<ds:datastoreItem xmlns:ds="http://schemas.openxmlformats.org/officeDocument/2006/customXml" ds:itemID="{6C4EAE54-EE39-483B-A7E9-1DA1AC6573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D45BCB-81CC-400E-80C8-513D40448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Příl. 1 smlouvy</vt:lpstr>
      <vt:lpstr>Příl. 2 smlouvy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holan</dc:creator>
  <cp:lastModifiedBy>Cinková Lenka</cp:lastModifiedBy>
  <cp:lastPrinted>2022-01-04T14:17:25Z</cp:lastPrinted>
  <dcterms:created xsi:type="dcterms:W3CDTF">2014-05-12T10:25:00Z</dcterms:created>
  <dcterms:modified xsi:type="dcterms:W3CDTF">2026-02-23T15:51:24Z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0x010100CDF6380CC98FDF47AA28C2758935E19D</vt:lpwstr>
  </property>
</Properties>
</file>