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ZPŘ/2026/011_Rámcová dohoda na dodávky plynů a pronájem tlakových lahví II. (2026-2027)/ZD/"/>
    </mc:Choice>
  </mc:AlternateContent>
  <xr:revisionPtr revIDLastSave="226" documentId="8_{AAEEBAA0-6F45-4918-A222-7365266629E7}" xr6:coauthVersionLast="47" xr6:coauthVersionMax="47" xr10:uidLastSave="{F6C85CB6-6F54-4631-8A37-AB180352D1AE}"/>
  <bookViews>
    <workbookView xWindow="-120" yWindow="-120" windowWidth="29040" windowHeight="15720" xr2:uid="{7718B864-F540-4CBF-9B72-F2C02F6E73E5}"/>
  </bookViews>
  <sheets>
    <sheet name="Příl. 1 smlouvy" sheetId="1" r:id="rId1"/>
    <sheet name="Příl. 2 smlouv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E35" i="2" l="1"/>
  <c r="E34" i="2"/>
  <c r="E32" i="2"/>
  <c r="E30" i="2"/>
  <c r="E29" i="2"/>
  <c r="E27" i="2"/>
  <c r="E25" i="2"/>
  <c r="E23" i="2"/>
  <c r="E21" i="2"/>
  <c r="E19" i="2"/>
  <c r="E17" i="2"/>
  <c r="E15" i="2"/>
  <c r="E13" i="2"/>
  <c r="E11" i="2"/>
  <c r="E9" i="2"/>
  <c r="E7" i="2"/>
  <c r="L28" i="1"/>
  <c r="C34" i="1"/>
  <c r="F35" i="2"/>
  <c r="L14" i="1"/>
  <c r="L12" i="1"/>
  <c r="L8" i="1"/>
  <c r="L26" i="1"/>
  <c r="L10" i="1"/>
  <c r="K10" i="1"/>
  <c r="H10" i="1"/>
  <c r="K13" i="1"/>
  <c r="L15" i="1"/>
  <c r="K7" i="1"/>
  <c r="L7" i="1"/>
  <c r="H6" i="1"/>
  <c r="H7" i="1"/>
  <c r="H9" i="1"/>
  <c r="H11" i="1"/>
  <c r="H12" i="1"/>
  <c r="H13" i="1"/>
  <c r="L9" i="1"/>
  <c r="L25" i="1"/>
  <c r="L11" i="1"/>
  <c r="K11" i="1"/>
  <c r="K6" i="1"/>
  <c r="L24" i="1"/>
  <c r="H18" i="1"/>
  <c r="H17" i="1"/>
  <c r="H16" i="1"/>
  <c r="H15" i="1"/>
  <c r="H14" i="1"/>
  <c r="H8" i="1"/>
  <c r="H19" i="1"/>
  <c r="K19" i="1"/>
  <c r="L18" i="1"/>
  <c r="L17" i="1"/>
  <c r="K17" i="1"/>
  <c r="K16" i="1"/>
  <c r="K9" i="1"/>
  <c r="L13" i="1"/>
  <c r="K15" i="1"/>
  <c r="K18" i="1"/>
  <c r="L16" i="1"/>
  <c r="L6" i="1"/>
  <c r="L19" i="1"/>
  <c r="K14" i="1"/>
  <c r="K12" i="1"/>
  <c r="K8" i="1"/>
  <c r="L30" i="1" l="1"/>
  <c r="L20" i="1"/>
  <c r="L36" i="1" l="1"/>
</calcChain>
</file>

<file path=xl/sharedStrings.xml><?xml version="1.0" encoding="utf-8"?>
<sst xmlns="http://schemas.openxmlformats.org/spreadsheetml/2006/main" count="139" uniqueCount="64">
  <si>
    <t>Argon 4.6</t>
  </si>
  <si>
    <t>Kyslík 2.5</t>
  </si>
  <si>
    <t>láhev</t>
  </si>
  <si>
    <t>PLYNY</t>
  </si>
  <si>
    <t>Pozn. : ceny bez DPH</t>
  </si>
  <si>
    <t>kg</t>
  </si>
  <si>
    <t>Pozn.: ceny bez DPH</t>
  </si>
  <si>
    <t>Příloha č. 2 smlouvy</t>
  </si>
  <si>
    <t>účastník vyplňuje pouze modře vyznačená pole</t>
  </si>
  <si>
    <t>Argon svařovací</t>
  </si>
  <si>
    <t>Dusík 4.6</t>
  </si>
  <si>
    <t>Kyslík 3.5</t>
  </si>
  <si>
    <t>Vzduch stlačený 4.5</t>
  </si>
  <si>
    <t>CO2 kvalita potravinářská</t>
  </si>
  <si>
    <t>Dusík potravinářský 2.2</t>
  </si>
  <si>
    <t>Acetylen technický</t>
  </si>
  <si>
    <t xml:space="preserve">ODZ v areálu Nemocnice na Bulovce, Na Truhlářce 39/64, Praha 8 </t>
  </si>
  <si>
    <t>láhev 20l</t>
  </si>
  <si>
    <t>láhev 50l</t>
  </si>
  <si>
    <t>ODZ v areálu Nemocnice na Bulovce, Na Truhlářce 39/64, Praha 8</t>
  </si>
  <si>
    <t>láhev 13l</t>
  </si>
  <si>
    <t>láhev 26,8l</t>
  </si>
  <si>
    <t>láhev 40l</t>
  </si>
  <si>
    <t>PLYNY                                       Místa dodání</t>
  </si>
  <si>
    <t xml:space="preserve">Místa plnění a cena za pronájem </t>
  </si>
  <si>
    <t>Předpokládaný počet dojezdů za dva roky**</t>
  </si>
  <si>
    <t>Celková cena pronajatých TL za dva roky</t>
  </si>
  <si>
    <t>Celková nabídková cena předpokládaných dodávek za dva roky</t>
  </si>
  <si>
    <r>
      <t>m</t>
    </r>
    <r>
      <rPr>
        <vertAlign val="superscript"/>
        <sz val="12"/>
        <rFont val="Arial"/>
        <family val="2"/>
        <charset val="238"/>
      </rPr>
      <t>3</t>
    </r>
  </si>
  <si>
    <t>Cena předpokládaného odběru za dva roky</t>
  </si>
  <si>
    <t>Druh obalu</t>
  </si>
  <si>
    <t>Vodní objem v litrech</t>
  </si>
  <si>
    <t>Plnicí tlak v barech</t>
  </si>
  <si>
    <t>Měrná jednotka</t>
  </si>
  <si>
    <r>
      <t>Cena za m</t>
    </r>
    <r>
      <rPr>
        <b/>
        <vertAlign val="superscript"/>
        <sz val="12"/>
        <rFont val="Arial"/>
        <family val="2"/>
        <charset val="238"/>
      </rPr>
      <t>3</t>
    </r>
    <r>
      <rPr>
        <b/>
        <sz val="12"/>
        <rFont val="Arial"/>
        <family val="2"/>
        <charset val="238"/>
      </rPr>
      <t>, příp. kg</t>
    </r>
  </si>
  <si>
    <t>Cena za plnou láhev</t>
  </si>
  <si>
    <t>Celková cena předpokládaného množství zboží</t>
  </si>
  <si>
    <t>Celková výše poplatků za předpokládaný počet dodávek za dva roky (počet náplní)</t>
  </si>
  <si>
    <t>Celková cena za pronájem TL za dva roky</t>
  </si>
  <si>
    <t>Druh obalu (TL)</t>
  </si>
  <si>
    <t>Cena za dopravu a poplatek za manipulaci dle předpokládaného počtu dojezdů za dva roky</t>
  </si>
  <si>
    <t>-</t>
  </si>
  <si>
    <t>Poplatek ADR</t>
  </si>
  <si>
    <t>Energeticko/ekologický poplatek</t>
  </si>
  <si>
    <t>Poplatek mýtné</t>
  </si>
  <si>
    <t>Poplatky za jednu TL</t>
  </si>
  <si>
    <t>cena Kč/TL</t>
  </si>
  <si>
    <t>Cena za dopravu - jedna dodávka na určené místo*</t>
  </si>
  <si>
    <t>Cena za denní pronájem 1 TL</t>
  </si>
  <si>
    <t>Poplatek manipulace s TL</t>
  </si>
  <si>
    <t>Předpokládané množství odběru za dva roky</t>
  </si>
  <si>
    <t>Příloha k Rámcové dohodě - Technické plyny</t>
  </si>
  <si>
    <t>Technická specifikace, cena zboží a dopravy</t>
  </si>
  <si>
    <t>láhev 10l</t>
  </si>
  <si>
    <t>Mikrotron, Thámova 1</t>
  </si>
  <si>
    <t>Celková cena pronájmu TL za dva roky</t>
  </si>
  <si>
    <t>podpis oprávněné osoby dodavatele</t>
  </si>
  <si>
    <t>ÚJF, Řež č. p. 292, Husinec</t>
  </si>
  <si>
    <t>Počet TL v užívání</t>
  </si>
  <si>
    <t>Mikrotron, Thámova 1, Praha 8</t>
  </si>
  <si>
    <t xml:space="preserve">ODZ, Na Truhlářce 39/64, Praha 8 </t>
  </si>
  <si>
    <t>Množství plynu v obalu m3, kg, l</t>
  </si>
  <si>
    <t>Předpokládaný počet dodávek za dva roky (počet náplní)</t>
  </si>
  <si>
    <t>Cena poplatků za jednu TL (celkem)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</si>
</sst>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0.0"/>
    <numFmt numFmtId="165" formatCode="#,##0.00\ &quot;Kč&quot;"/>
  </numFmts>
  <fonts count="36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sz val="12"/>
      <color indexed="12"/>
      <name val="Arial"/>
      <family val="2"/>
      <charset val="238"/>
    </font>
    <font>
      <i/>
      <sz val="12"/>
      <name val="Arial"/>
      <family val="2"/>
      <charset val="238"/>
    </font>
    <font>
      <vertAlign val="superscript"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3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4">
    <xf numFmtId="0" fontId="0" fillId="0" borderId="0"/>
    <xf numFmtId="0" fontId="3" fillId="0" borderId="1" applyNumberFormat="0" applyFill="0" applyAlignment="0" applyProtection="0"/>
    <xf numFmtId="0" fontId="4" fillId="6" borderId="2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" fillId="0" borderId="0"/>
    <xf numFmtId="0" fontId="1" fillId="8" borderId="6" applyNumberFormat="0" applyFont="0" applyAlignment="0" applyProtection="0"/>
    <xf numFmtId="0" fontId="10" fillId="0" borderId="7" applyNumberFormat="0" applyFill="0" applyAlignment="0" applyProtection="0"/>
    <xf numFmtId="0" fontId="11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3" borderId="8" applyNumberFormat="0" applyAlignment="0" applyProtection="0"/>
    <xf numFmtId="0" fontId="14" fillId="9" borderId="8" applyNumberFormat="0" applyAlignment="0" applyProtection="0"/>
    <xf numFmtId="0" fontId="15" fillId="9" borderId="9" applyNumberFormat="0" applyAlignment="0" applyProtection="0"/>
    <xf numFmtId="0" fontId="16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</cellStyleXfs>
  <cellXfs count="173">
    <xf numFmtId="0" fontId="0" fillId="0" borderId="0" xfId="0"/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9" applyFont="1" applyAlignment="1">
      <alignment horizontal="left" indent="1"/>
    </xf>
    <xf numFmtId="0" fontId="21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17" fillId="0" borderId="0" xfId="0" applyFont="1"/>
    <xf numFmtId="0" fontId="23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4" fillId="0" borderId="0" xfId="0" applyFont="1" applyAlignment="1">
      <alignment horizontal="left" indent="1"/>
    </xf>
    <xf numFmtId="44" fontId="0" fillId="0" borderId="0" xfId="0" applyNumberFormat="1"/>
    <xf numFmtId="44" fontId="25" fillId="0" borderId="0" xfId="0" applyNumberFormat="1" applyFont="1"/>
    <xf numFmtId="44" fontId="26" fillId="0" borderId="0" xfId="0" applyNumberFormat="1" applyFont="1"/>
    <xf numFmtId="0" fontId="25" fillId="0" borderId="10" xfId="0" applyFont="1" applyBorder="1" applyAlignment="1">
      <alignment horizontal="center"/>
    </xf>
    <xf numFmtId="0" fontId="25" fillId="0" borderId="10" xfId="0" applyFont="1" applyBorder="1"/>
    <xf numFmtId="0" fontId="26" fillId="14" borderId="11" xfId="0" applyFont="1" applyFill="1" applyBorder="1" applyAlignment="1">
      <alignment horizontal="center" vertical="center" wrapText="1"/>
    </xf>
    <xf numFmtId="0" fontId="26" fillId="14" borderId="12" xfId="0" applyFont="1" applyFill="1" applyBorder="1" applyAlignment="1">
      <alignment horizontal="center" vertical="center" wrapText="1"/>
    </xf>
    <xf numFmtId="0" fontId="26" fillId="14" borderId="13" xfId="0" applyFont="1" applyFill="1" applyBorder="1" applyAlignment="1">
      <alignment horizontal="center" vertical="center" wrapText="1"/>
    </xf>
    <xf numFmtId="0" fontId="26" fillId="14" borderId="14" xfId="0" applyFont="1" applyFill="1" applyBorder="1" applyAlignment="1">
      <alignment horizontal="center" vertical="center" wrapText="1"/>
    </xf>
    <xf numFmtId="0" fontId="26" fillId="14" borderId="15" xfId="0" applyFont="1" applyFill="1" applyBorder="1" applyAlignment="1">
      <alignment horizontal="center" vertical="center" wrapText="1"/>
    </xf>
    <xf numFmtId="0" fontId="28" fillId="0" borderId="16" xfId="9" applyFont="1" applyBorder="1" applyAlignment="1">
      <alignment horizontal="left" indent="1"/>
    </xf>
    <xf numFmtId="0" fontId="29" fillId="0" borderId="17" xfId="0" applyFont="1" applyBorder="1" applyAlignment="1">
      <alignment horizontal="center"/>
    </xf>
    <xf numFmtId="4" fontId="25" fillId="0" borderId="18" xfId="0" applyNumberFormat="1" applyFont="1" applyBorder="1" applyAlignment="1">
      <alignment horizontal="center"/>
    </xf>
    <xf numFmtId="4" fontId="25" fillId="0" borderId="18" xfId="0" applyNumberFormat="1" applyFont="1" applyBorder="1" applyAlignment="1">
      <alignment horizontal="right" indent="1"/>
    </xf>
    <xf numFmtId="164" fontId="25" fillId="0" borderId="19" xfId="0" applyNumberFormat="1" applyFont="1" applyBorder="1" applyAlignment="1">
      <alignment horizontal="center"/>
    </xf>
    <xf numFmtId="44" fontId="26" fillId="0" borderId="20" xfId="0" applyNumberFormat="1" applyFont="1" applyBorder="1" applyAlignment="1">
      <alignment horizontal="center"/>
    </xf>
    <xf numFmtId="44" fontId="26" fillId="16" borderId="18" xfId="0" applyNumberFormat="1" applyFont="1" applyFill="1" applyBorder="1" applyAlignment="1">
      <alignment horizontal="right" indent="1"/>
    </xf>
    <xf numFmtId="4" fontId="25" fillId="0" borderId="17" xfId="0" applyNumberFormat="1" applyFont="1" applyBorder="1" applyAlignment="1">
      <alignment horizontal="right" indent="1"/>
    </xf>
    <xf numFmtId="44" fontId="26" fillId="0" borderId="21" xfId="0" applyNumberFormat="1" applyFont="1" applyBorder="1"/>
    <xf numFmtId="44" fontId="26" fillId="0" borderId="22" xfId="0" applyNumberFormat="1" applyFont="1" applyBorder="1"/>
    <xf numFmtId="44" fontId="26" fillId="16" borderId="23" xfId="0" applyNumberFormat="1" applyFont="1" applyFill="1" applyBorder="1" applyAlignment="1">
      <alignment horizontal="center"/>
    </xf>
    <xf numFmtId="44" fontId="26" fillId="0" borderId="24" xfId="0" applyNumberFormat="1" applyFont="1" applyBorder="1"/>
    <xf numFmtId="0" fontId="29" fillId="0" borderId="25" xfId="0" applyFont="1" applyBorder="1" applyAlignment="1">
      <alignment horizontal="center"/>
    </xf>
    <xf numFmtId="4" fontId="25" fillId="0" borderId="26" xfId="0" applyNumberFormat="1" applyFont="1" applyBorder="1" applyAlignment="1">
      <alignment horizontal="center"/>
    </xf>
    <xf numFmtId="4" fontId="25" fillId="0" borderId="26" xfId="0" applyNumberFormat="1" applyFont="1" applyBorder="1" applyAlignment="1">
      <alignment horizontal="right" indent="1"/>
    </xf>
    <xf numFmtId="0" fontId="28" fillId="0" borderId="27" xfId="9" applyFont="1" applyBorder="1" applyAlignment="1">
      <alignment horizontal="left" indent="1"/>
    </xf>
    <xf numFmtId="164" fontId="25" fillId="0" borderId="28" xfId="0" applyNumberFormat="1" applyFont="1" applyBorder="1" applyAlignment="1">
      <alignment horizontal="center"/>
    </xf>
    <xf numFmtId="0" fontId="28" fillId="14" borderId="29" xfId="9" applyFont="1" applyFill="1" applyBorder="1" applyAlignment="1">
      <alignment horizontal="left" indent="1"/>
    </xf>
    <xf numFmtId="0" fontId="31" fillId="14" borderId="30" xfId="0" applyFont="1" applyFill="1" applyBorder="1" applyAlignment="1">
      <alignment horizontal="center"/>
    </xf>
    <xf numFmtId="0" fontId="26" fillId="14" borderId="30" xfId="0" applyFont="1" applyFill="1" applyBorder="1" applyAlignment="1">
      <alignment horizontal="center"/>
    </xf>
    <xf numFmtId="44" fontId="26" fillId="15" borderId="31" xfId="0" applyNumberFormat="1" applyFont="1" applyFill="1" applyBorder="1" applyAlignment="1">
      <alignment vertical="center"/>
    </xf>
    <xf numFmtId="44" fontId="26" fillId="17" borderId="32" xfId="0" applyNumberFormat="1" applyFont="1" applyFill="1" applyBorder="1" applyAlignment="1">
      <alignment horizontal="center" vertical="center"/>
    </xf>
    <xf numFmtId="0" fontId="29" fillId="18" borderId="32" xfId="0" applyFont="1" applyFill="1" applyBorder="1" applyAlignment="1">
      <alignment horizontal="left" vertical="center"/>
    </xf>
    <xf numFmtId="0" fontId="29" fillId="18" borderId="32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26" fillId="19" borderId="37" xfId="0" applyFont="1" applyFill="1" applyBorder="1" applyAlignment="1">
      <alignment horizontal="center" vertical="center" wrapText="1"/>
    </xf>
    <xf numFmtId="0" fontId="26" fillId="19" borderId="3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20" borderId="32" xfId="0" applyFont="1" applyFill="1" applyBorder="1" applyAlignment="1">
      <alignment horizontal="center" vertical="center" wrapText="1"/>
    </xf>
    <xf numFmtId="0" fontId="26" fillId="19" borderId="38" xfId="0" applyFont="1" applyFill="1" applyBorder="1" applyAlignment="1">
      <alignment horizontal="left" vertical="center" wrapText="1"/>
    </xf>
    <xf numFmtId="0" fontId="26" fillId="19" borderId="41" xfId="0" applyFont="1" applyFill="1" applyBorder="1" applyAlignment="1">
      <alignment horizontal="left" vertical="center" wrapText="1"/>
    </xf>
    <xf numFmtId="0" fontId="25" fillId="21" borderId="42" xfId="9" applyFont="1" applyFill="1" applyBorder="1" applyAlignment="1">
      <alignment horizontal="left" vertical="center" wrapText="1"/>
    </xf>
    <xf numFmtId="44" fontId="26" fillId="19" borderId="42" xfId="0" applyNumberFormat="1" applyFont="1" applyFill="1" applyBorder="1" applyAlignment="1">
      <alignment vertical="center"/>
    </xf>
    <xf numFmtId="0" fontId="23" fillId="0" borderId="26" xfId="0" applyFont="1" applyBorder="1" applyAlignment="1">
      <alignment horizontal="center"/>
    </xf>
    <xf numFmtId="0" fontId="32" fillId="0" borderId="0" xfId="0" applyFont="1"/>
    <xf numFmtId="0" fontId="31" fillId="0" borderId="43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 wrapText="1"/>
    </xf>
    <xf numFmtId="4" fontId="25" fillId="22" borderId="26" xfId="0" applyNumberFormat="1" applyFont="1" applyFill="1" applyBorder="1" applyAlignment="1">
      <alignment horizontal="right" indent="1"/>
    </xf>
    <xf numFmtId="0" fontId="26" fillId="19" borderId="45" xfId="0" applyFont="1" applyFill="1" applyBorder="1" applyAlignment="1">
      <alignment horizontal="center" vertical="center" wrapText="1"/>
    </xf>
    <xf numFmtId="0" fontId="26" fillId="19" borderId="46" xfId="0" applyFont="1" applyFill="1" applyBorder="1" applyAlignment="1">
      <alignment horizontal="center" vertical="center" wrapText="1"/>
    </xf>
    <xf numFmtId="0" fontId="26" fillId="19" borderId="13" xfId="0" applyFont="1" applyFill="1" applyBorder="1" applyAlignment="1">
      <alignment horizontal="center" vertical="center" wrapText="1"/>
    </xf>
    <xf numFmtId="0" fontId="25" fillId="23" borderId="32" xfId="0" applyFont="1" applyFill="1" applyBorder="1" applyAlignment="1">
      <alignment horizontal="center" vertical="center"/>
    </xf>
    <xf numFmtId="0" fontId="25" fillId="0" borderId="48" xfId="0" applyFont="1" applyBorder="1" applyAlignment="1">
      <alignment horizontal="center"/>
    </xf>
    <xf numFmtId="44" fontId="26" fillId="15" borderId="59" xfId="0" applyNumberFormat="1" applyFont="1" applyFill="1" applyBorder="1" applyAlignment="1">
      <alignment horizontal="center" vertical="center" wrapText="1"/>
    </xf>
    <xf numFmtId="165" fontId="23" fillId="16" borderId="42" xfId="0" applyNumberFormat="1" applyFont="1" applyFill="1" applyBorder="1" applyAlignment="1">
      <alignment vertical="center"/>
    </xf>
    <xf numFmtId="0" fontId="23" fillId="21" borderId="39" xfId="0" applyFont="1" applyFill="1" applyBorder="1" applyAlignment="1">
      <alignment horizontal="left" vertical="center"/>
    </xf>
    <xf numFmtId="0" fontId="23" fillId="21" borderId="40" xfId="0" applyFont="1" applyFill="1" applyBorder="1" applyAlignment="1">
      <alignment horizontal="left" vertical="center"/>
    </xf>
    <xf numFmtId="0" fontId="23" fillId="21" borderId="44" xfId="0" applyFont="1" applyFill="1" applyBorder="1" applyAlignment="1">
      <alignment horizontal="left" vertical="center"/>
    </xf>
    <xf numFmtId="0" fontId="26" fillId="0" borderId="0" xfId="0" applyFont="1" applyAlignment="1">
      <alignment vertical="center" wrapText="1"/>
    </xf>
    <xf numFmtId="44" fontId="26" fillId="0" borderId="0" xfId="0" applyNumberFormat="1" applyFont="1" applyAlignment="1">
      <alignment horizontal="right" vertical="center"/>
    </xf>
    <xf numFmtId="165" fontId="17" fillId="25" borderId="72" xfId="0" applyNumberFormat="1" applyFont="1" applyFill="1" applyBorder="1" applyAlignment="1">
      <alignment horizontal="center" vertical="center" wrapText="1"/>
    </xf>
    <xf numFmtId="0" fontId="17" fillId="25" borderId="66" xfId="0" applyFont="1" applyFill="1" applyBorder="1" applyAlignment="1">
      <alignment vertical="center" wrapText="1"/>
    </xf>
    <xf numFmtId="0" fontId="26" fillId="0" borderId="0" xfId="0" applyFont="1" applyAlignment="1">
      <alignment vertical="center"/>
    </xf>
    <xf numFmtId="0" fontId="17" fillId="17" borderId="42" xfId="0" applyFont="1" applyFill="1" applyBorder="1" applyAlignment="1">
      <alignment vertical="center"/>
    </xf>
    <xf numFmtId="0" fontId="17" fillId="17" borderId="38" xfId="0" applyFont="1" applyFill="1" applyBorder="1" applyAlignment="1">
      <alignment vertical="center"/>
    </xf>
    <xf numFmtId="0" fontId="17" fillId="17" borderId="43" xfId="0" applyFont="1" applyFill="1" applyBorder="1" applyAlignment="1">
      <alignment vertical="center"/>
    </xf>
    <xf numFmtId="0" fontId="26" fillId="26" borderId="33" xfId="0" applyFont="1" applyFill="1" applyBorder="1" applyAlignment="1">
      <alignment horizontal="center" vertical="center" wrapText="1"/>
    </xf>
    <xf numFmtId="0" fontId="26" fillId="26" borderId="46" xfId="0" applyFont="1" applyFill="1" applyBorder="1" applyAlignment="1">
      <alignment horizontal="center" vertical="center" wrapText="1"/>
    </xf>
    <xf numFmtId="0" fontId="26" fillId="26" borderId="12" xfId="0" applyFont="1" applyFill="1" applyBorder="1" applyAlignment="1">
      <alignment horizontal="center" vertical="center" wrapText="1"/>
    </xf>
    <xf numFmtId="0" fontId="26" fillId="26" borderId="14" xfId="0" applyFont="1" applyFill="1" applyBorder="1" applyAlignment="1">
      <alignment horizontal="center" vertical="center" wrapText="1"/>
    </xf>
    <xf numFmtId="0" fontId="26" fillId="26" borderId="47" xfId="0" applyFont="1" applyFill="1" applyBorder="1" applyAlignment="1">
      <alignment horizontal="center" vertical="center" wrapText="1"/>
    </xf>
    <xf numFmtId="0" fontId="28" fillId="27" borderId="49" xfId="9" applyFont="1" applyFill="1" applyBorder="1" applyAlignment="1">
      <alignment horizontal="left" indent="1"/>
    </xf>
    <xf numFmtId="0" fontId="31" fillId="27" borderId="34" xfId="0" applyFont="1" applyFill="1" applyBorder="1" applyAlignment="1">
      <alignment horizontal="center"/>
    </xf>
    <xf numFmtId="0" fontId="26" fillId="27" borderId="60" xfId="0" applyFont="1" applyFill="1" applyBorder="1" applyAlignment="1">
      <alignment horizontal="center"/>
    </xf>
    <xf numFmtId="0" fontId="26" fillId="27" borderId="50" xfId="0" applyFont="1" applyFill="1" applyBorder="1" applyAlignment="1">
      <alignment horizontal="center"/>
    </xf>
    <xf numFmtId="0" fontId="26" fillId="27" borderId="52" xfId="0" applyFont="1" applyFill="1" applyBorder="1" applyAlignment="1">
      <alignment horizontal="center"/>
    </xf>
    <xf numFmtId="0" fontId="26" fillId="27" borderId="34" xfId="0" applyFont="1" applyFill="1" applyBorder="1" applyAlignment="1">
      <alignment horizontal="center"/>
    </xf>
    <xf numFmtId="0" fontId="28" fillId="27" borderId="55" xfId="9" applyFont="1" applyFill="1" applyBorder="1" applyAlignment="1">
      <alignment horizontal="left" indent="1"/>
    </xf>
    <xf numFmtId="0" fontId="31" fillId="27" borderId="18" xfId="0" applyFont="1" applyFill="1" applyBorder="1" applyAlignment="1">
      <alignment horizontal="center"/>
    </xf>
    <xf numFmtId="0" fontId="26" fillId="27" borderId="18" xfId="0" applyFont="1" applyFill="1" applyBorder="1" applyAlignment="1">
      <alignment horizontal="center"/>
    </xf>
    <xf numFmtId="0" fontId="28" fillId="27" borderId="49" xfId="9" applyFont="1" applyFill="1" applyBorder="1" applyAlignment="1">
      <alignment horizontal="left" wrapText="1" indent="1"/>
    </xf>
    <xf numFmtId="0" fontId="28" fillId="27" borderId="55" xfId="9" applyFont="1" applyFill="1" applyBorder="1" applyAlignment="1">
      <alignment horizontal="left" wrapText="1" indent="1"/>
    </xf>
    <xf numFmtId="0" fontId="26" fillId="0" borderId="51" xfId="0" applyFont="1" applyBorder="1" applyAlignment="1">
      <alignment horizontal="center"/>
    </xf>
    <xf numFmtId="0" fontId="26" fillId="0" borderId="53" xfId="0" applyFont="1" applyBorder="1" applyAlignment="1">
      <alignment horizontal="center"/>
    </xf>
    <xf numFmtId="0" fontId="26" fillId="0" borderId="56" xfId="0" applyFont="1" applyBorder="1" applyAlignment="1">
      <alignment horizontal="center"/>
    </xf>
    <xf numFmtId="0" fontId="26" fillId="0" borderId="57" xfId="0" applyFont="1" applyBorder="1" applyAlignment="1">
      <alignment horizontal="center"/>
    </xf>
    <xf numFmtId="0" fontId="26" fillId="0" borderId="58" xfId="0" applyFont="1" applyBorder="1" applyAlignment="1">
      <alignment horizontal="center"/>
    </xf>
    <xf numFmtId="44" fontId="26" fillId="27" borderId="73" xfId="0" applyNumberFormat="1" applyFont="1" applyFill="1" applyBorder="1" applyAlignment="1">
      <alignment horizontal="center"/>
    </xf>
    <xf numFmtId="44" fontId="26" fillId="27" borderId="74" xfId="0" applyNumberFormat="1" applyFont="1" applyFill="1" applyBorder="1" applyAlignment="1">
      <alignment horizontal="center"/>
    </xf>
    <xf numFmtId="44" fontId="26" fillId="27" borderId="60" xfId="0" applyNumberFormat="1" applyFont="1" applyFill="1" applyBorder="1" applyAlignment="1">
      <alignment horizontal="center"/>
    </xf>
    <xf numFmtId="44" fontId="26" fillId="28" borderId="36" xfId="0" applyNumberFormat="1" applyFont="1" applyFill="1" applyBorder="1" applyAlignment="1">
      <alignment horizontal="center"/>
    </xf>
    <xf numFmtId="44" fontId="26" fillId="28" borderId="35" xfId="0" applyNumberFormat="1" applyFont="1" applyFill="1" applyBorder="1" applyAlignment="1">
      <alignment horizontal="center"/>
    </xf>
    <xf numFmtId="44" fontId="26" fillId="0" borderId="74" xfId="0" applyNumberFormat="1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44" fontId="26" fillId="0" borderId="75" xfId="0" applyNumberFormat="1" applyFont="1" applyBorder="1" applyAlignment="1">
      <alignment horizontal="center"/>
    </xf>
    <xf numFmtId="0" fontId="17" fillId="0" borderId="63" xfId="0" applyFont="1" applyBorder="1" applyAlignment="1">
      <alignment horizontal="center"/>
    </xf>
    <xf numFmtId="165" fontId="23" fillId="16" borderId="42" xfId="0" applyNumberFormat="1" applyFont="1" applyFill="1" applyBorder="1" applyAlignment="1">
      <alignment horizontal="center" vertical="center"/>
    </xf>
    <xf numFmtId="165" fontId="23" fillId="16" borderId="43" xfId="0" applyNumberFormat="1" applyFont="1" applyFill="1" applyBorder="1" applyAlignment="1">
      <alignment horizontal="center" vertical="center"/>
    </xf>
    <xf numFmtId="0" fontId="29" fillId="18" borderId="42" xfId="0" applyFont="1" applyFill="1" applyBorder="1" applyAlignment="1">
      <alignment horizontal="left" vertical="center" wrapText="1"/>
    </xf>
    <xf numFmtId="0" fontId="29" fillId="18" borderId="38" xfId="0" applyFont="1" applyFill="1" applyBorder="1" applyAlignment="1">
      <alignment horizontal="left" vertical="center" wrapText="1"/>
    </xf>
    <xf numFmtId="0" fontId="29" fillId="18" borderId="43" xfId="0" applyFont="1" applyFill="1" applyBorder="1" applyAlignment="1">
      <alignment horizontal="left" vertical="center" wrapText="1"/>
    </xf>
    <xf numFmtId="44" fontId="26" fillId="0" borderId="0" xfId="0" applyNumberFormat="1" applyFont="1" applyAlignment="1">
      <alignment horizontal="right" vertical="center"/>
    </xf>
    <xf numFmtId="0" fontId="29" fillId="18" borderId="42" xfId="0" applyFont="1" applyFill="1" applyBorder="1" applyAlignment="1">
      <alignment horizontal="left" vertical="center"/>
    </xf>
    <xf numFmtId="0" fontId="29" fillId="18" borderId="38" xfId="0" applyFont="1" applyFill="1" applyBorder="1" applyAlignment="1">
      <alignment horizontal="left" vertical="center"/>
    </xf>
    <xf numFmtId="0" fontId="29" fillId="18" borderId="43" xfId="0" applyFont="1" applyFill="1" applyBorder="1" applyAlignment="1">
      <alignment horizontal="left" vertical="center"/>
    </xf>
    <xf numFmtId="44" fontId="26" fillId="17" borderId="67" xfId="0" applyNumberFormat="1" applyFont="1" applyFill="1" applyBorder="1" applyAlignment="1">
      <alignment horizontal="center" vertical="center"/>
    </xf>
    <xf numFmtId="44" fontId="26" fillId="17" borderId="59" xfId="0" applyNumberFormat="1" applyFont="1" applyFill="1" applyBorder="1" applyAlignment="1">
      <alignment horizontal="center" vertical="center"/>
    </xf>
    <xf numFmtId="44" fontId="26" fillId="24" borderId="67" xfId="0" applyNumberFormat="1" applyFont="1" applyFill="1" applyBorder="1" applyAlignment="1">
      <alignment horizontal="center" vertical="center"/>
    </xf>
    <xf numFmtId="44" fontId="26" fillId="24" borderId="59" xfId="0" applyNumberFormat="1" applyFont="1" applyFill="1" applyBorder="1" applyAlignment="1">
      <alignment horizontal="center" vertical="center"/>
    </xf>
    <xf numFmtId="0" fontId="17" fillId="17" borderId="64" xfId="0" applyFont="1" applyFill="1" applyBorder="1" applyAlignment="1">
      <alignment horizontal="left" vertical="center" wrapText="1"/>
    </xf>
    <xf numFmtId="0" fontId="17" fillId="17" borderId="63" xfId="0" applyFont="1" applyFill="1" applyBorder="1" applyAlignment="1">
      <alignment horizontal="left" vertical="center" wrapText="1"/>
    </xf>
    <xf numFmtId="0" fontId="17" fillId="17" borderId="65" xfId="0" applyFont="1" applyFill="1" applyBorder="1" applyAlignment="1">
      <alignment horizontal="left" vertical="center" wrapText="1"/>
    </xf>
    <xf numFmtId="0" fontId="17" fillId="17" borderId="66" xfId="0" applyFont="1" applyFill="1" applyBorder="1" applyAlignment="1">
      <alignment horizontal="left" vertical="center" wrapText="1"/>
    </xf>
    <xf numFmtId="0" fontId="17" fillId="17" borderId="10" xfId="0" applyFont="1" applyFill="1" applyBorder="1" applyAlignment="1">
      <alignment horizontal="left" vertical="center" wrapText="1"/>
    </xf>
    <xf numFmtId="0" fontId="17" fillId="17" borderId="37" xfId="0" applyFont="1" applyFill="1" applyBorder="1" applyAlignment="1">
      <alignment horizontal="left" vertical="center" wrapText="1"/>
    </xf>
    <xf numFmtId="0" fontId="26" fillId="24" borderId="64" xfId="0" applyFont="1" applyFill="1" applyBorder="1" applyAlignment="1">
      <alignment horizontal="left" vertical="center" wrapText="1"/>
    </xf>
    <xf numFmtId="0" fontId="26" fillId="24" borderId="63" xfId="0" applyFont="1" applyFill="1" applyBorder="1" applyAlignment="1">
      <alignment horizontal="left" vertical="center" wrapText="1"/>
    </xf>
    <xf numFmtId="0" fontId="26" fillId="24" borderId="65" xfId="0" applyFont="1" applyFill="1" applyBorder="1" applyAlignment="1">
      <alignment horizontal="left" vertical="center" wrapText="1"/>
    </xf>
    <xf numFmtId="0" fontId="26" fillId="24" borderId="66" xfId="0" applyFont="1" applyFill="1" applyBorder="1" applyAlignment="1">
      <alignment horizontal="left" vertical="center" wrapText="1"/>
    </xf>
    <xf numFmtId="0" fontId="26" fillId="24" borderId="10" xfId="0" applyFont="1" applyFill="1" applyBorder="1" applyAlignment="1">
      <alignment horizontal="left" vertical="center" wrapText="1"/>
    </xf>
    <xf numFmtId="0" fontId="26" fillId="24" borderId="37" xfId="0" applyFont="1" applyFill="1" applyBorder="1" applyAlignment="1">
      <alignment horizontal="left" vertical="center" wrapText="1"/>
    </xf>
    <xf numFmtId="0" fontId="26" fillId="15" borderId="61" xfId="0" applyFont="1" applyFill="1" applyBorder="1" applyAlignment="1">
      <alignment horizontal="left" vertical="center" wrapText="1"/>
    </xf>
    <xf numFmtId="0" fontId="26" fillId="15" borderId="62" xfId="0" applyFont="1" applyFill="1" applyBorder="1" applyAlignment="1">
      <alignment horizontal="left" vertical="center" wrapText="1"/>
    </xf>
    <xf numFmtId="0" fontId="26" fillId="19" borderId="42" xfId="9" applyFont="1" applyFill="1" applyBorder="1" applyAlignment="1">
      <alignment horizontal="left" vertical="center" wrapText="1"/>
    </xf>
    <xf numFmtId="0" fontId="26" fillId="19" borderId="38" xfId="9" applyFont="1" applyFill="1" applyBorder="1" applyAlignment="1">
      <alignment horizontal="left" vertical="center" wrapText="1"/>
    </xf>
    <xf numFmtId="0" fontId="26" fillId="19" borderId="43" xfId="9" applyFont="1" applyFill="1" applyBorder="1" applyAlignment="1">
      <alignment horizontal="left" vertical="center" wrapText="1"/>
    </xf>
    <xf numFmtId="0" fontId="26" fillId="19" borderId="42" xfId="0" applyFont="1" applyFill="1" applyBorder="1" applyAlignment="1">
      <alignment horizontal="center" vertical="center" wrapText="1"/>
    </xf>
    <xf numFmtId="0" fontId="26" fillId="19" borderId="38" xfId="0" applyFont="1" applyFill="1" applyBorder="1" applyAlignment="1">
      <alignment horizontal="center" vertical="center" wrapText="1"/>
    </xf>
    <xf numFmtId="0" fontId="26" fillId="19" borderId="43" xfId="0" applyFont="1" applyFill="1" applyBorder="1" applyAlignment="1">
      <alignment horizontal="center" vertical="center" wrapText="1"/>
    </xf>
    <xf numFmtId="0" fontId="26" fillId="17" borderId="42" xfId="0" applyFont="1" applyFill="1" applyBorder="1" applyAlignment="1">
      <alignment horizontal="left" vertical="center" wrapText="1"/>
    </xf>
    <xf numFmtId="0" fontId="26" fillId="17" borderId="38" xfId="0" applyFont="1" applyFill="1" applyBorder="1" applyAlignment="1">
      <alignment horizontal="left" vertical="center" wrapText="1"/>
    </xf>
    <xf numFmtId="0" fontId="26" fillId="17" borderId="43" xfId="0" applyFont="1" applyFill="1" applyBorder="1" applyAlignment="1">
      <alignment horizontal="left" vertical="center" wrapText="1"/>
    </xf>
    <xf numFmtId="165" fontId="23" fillId="16" borderId="63" xfId="0" applyNumberFormat="1" applyFont="1" applyFill="1" applyBorder="1" applyAlignment="1">
      <alignment horizontal="center" vertical="center"/>
    </xf>
    <xf numFmtId="0" fontId="34" fillId="28" borderId="42" xfId="0" applyFont="1" applyFill="1" applyBorder="1" applyAlignment="1">
      <alignment horizontal="center"/>
    </xf>
    <xf numFmtId="0" fontId="34" fillId="28" borderId="38" xfId="0" applyFont="1" applyFill="1" applyBorder="1" applyAlignment="1">
      <alignment horizontal="center"/>
    </xf>
    <xf numFmtId="0" fontId="34" fillId="28" borderId="43" xfId="0" applyFont="1" applyFill="1" applyBorder="1" applyAlignment="1">
      <alignment horizontal="center"/>
    </xf>
    <xf numFmtId="0" fontId="24" fillId="0" borderId="71" xfId="0" applyFont="1" applyBorder="1" applyAlignment="1">
      <alignment horizontal="left"/>
    </xf>
    <xf numFmtId="0" fontId="24" fillId="0" borderId="54" xfId="0" applyFont="1" applyBorder="1" applyAlignment="1">
      <alignment horizontal="left"/>
    </xf>
    <xf numFmtId="0" fontId="24" fillId="0" borderId="71" xfId="0" applyFont="1" applyBorder="1" applyAlignment="1">
      <alignment horizontal="left" wrapText="1"/>
    </xf>
    <xf numFmtId="0" fontId="24" fillId="0" borderId="54" xfId="0" applyFont="1" applyBorder="1" applyAlignment="1">
      <alignment horizontal="left" wrapText="1"/>
    </xf>
    <xf numFmtId="0" fontId="24" fillId="29" borderId="71" xfId="0" applyFont="1" applyFill="1" applyBorder="1" applyAlignment="1">
      <alignment horizontal="left"/>
    </xf>
    <xf numFmtId="0" fontId="24" fillId="29" borderId="54" xfId="0" applyFont="1" applyFill="1" applyBorder="1" applyAlignment="1">
      <alignment horizontal="left"/>
    </xf>
    <xf numFmtId="0" fontId="24" fillId="29" borderId="69" xfId="0" applyFont="1" applyFill="1" applyBorder="1" applyAlignment="1">
      <alignment horizontal="left"/>
    </xf>
    <xf numFmtId="0" fontId="24" fillId="29" borderId="70" xfId="0" applyFont="1" applyFill="1" applyBorder="1" applyAlignment="1">
      <alignment horizontal="left"/>
    </xf>
    <xf numFmtId="0" fontId="24" fillId="29" borderId="71" xfId="0" applyFont="1" applyFill="1" applyBorder="1" applyAlignment="1">
      <alignment horizontal="left" wrapText="1"/>
    </xf>
    <xf numFmtId="0" fontId="24" fillId="29" borderId="54" xfId="0" applyFont="1" applyFill="1" applyBorder="1" applyAlignment="1">
      <alignment horizontal="left" wrapText="1"/>
    </xf>
    <xf numFmtId="0" fontId="26" fillId="15" borderId="29" xfId="0" applyFont="1" applyFill="1" applyBorder="1" applyAlignment="1">
      <alignment horizontal="center" vertical="center" wrapText="1"/>
    </xf>
    <xf numFmtId="0" fontId="26" fillId="15" borderId="30" xfId="0" applyFont="1" applyFill="1" applyBorder="1" applyAlignment="1">
      <alignment horizontal="center" vertical="center" wrapText="1"/>
    </xf>
    <xf numFmtId="0" fontId="26" fillId="15" borderId="68" xfId="0" applyFont="1" applyFill="1" applyBorder="1" applyAlignment="1">
      <alignment horizontal="center" vertical="center" wrapText="1"/>
    </xf>
    <xf numFmtId="0" fontId="35" fillId="0" borderId="36" xfId="0" applyFont="1" applyBorder="1" applyAlignment="1">
      <alignment horizontal="center"/>
    </xf>
    <xf numFmtId="165" fontId="23" fillId="16" borderId="39" xfId="0" applyNumberFormat="1" applyFont="1" applyFill="1" applyBorder="1" applyAlignment="1">
      <alignment horizontal="center"/>
    </xf>
    <xf numFmtId="165" fontId="23" fillId="16" borderId="40" xfId="0" applyNumberFormat="1" applyFont="1" applyFill="1" applyBorder="1" applyAlignment="1">
      <alignment horizontal="center"/>
    </xf>
    <xf numFmtId="165" fontId="23" fillId="16" borderId="44" xfId="0" applyNumberFormat="1" applyFont="1" applyFill="1" applyBorder="1" applyAlignment="1">
      <alignment horizontal="center"/>
    </xf>
    <xf numFmtId="0" fontId="33" fillId="16" borderId="42" xfId="0" applyFont="1" applyFill="1" applyBorder="1" applyAlignment="1">
      <alignment horizontal="center"/>
    </xf>
    <xf numFmtId="0" fontId="33" fillId="16" borderId="38" xfId="0" applyFont="1" applyFill="1" applyBorder="1" applyAlignment="1">
      <alignment horizontal="center"/>
    </xf>
    <xf numFmtId="0" fontId="33" fillId="16" borderId="43" xfId="0" applyFont="1" applyFill="1" applyBorder="1" applyAlignment="1">
      <alignment horizontal="center"/>
    </xf>
  </cellXfs>
  <cellStyles count="24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normální_List1" xfId="9" xr:uid="{287182B4-4F4D-49D4-8FC2-EFCF6165BA0D}"/>
    <cellStyle name="Poznámka" xfId="10" builtinId="10" customBuiltin="1"/>
    <cellStyle name="Propojená buňka" xfId="11" builtinId="24" customBuiltin="1"/>
    <cellStyle name="Správně" xfId="12" builtinId="26" customBuiltin="1"/>
    <cellStyle name="Text upozornění" xfId="13" builtinId="11" customBuiltin="1"/>
    <cellStyle name="Vstup" xfId="14" builtinId="20" customBuiltin="1"/>
    <cellStyle name="Výpočet" xfId="15" builtinId="22" customBuiltin="1"/>
    <cellStyle name="Výstup" xfId="16" builtinId="21" customBuiltin="1"/>
    <cellStyle name="Vysvětlující text" xfId="17" builtinId="53" customBuiltin="1"/>
    <cellStyle name="Zvýraznění 1" xfId="18" builtinId="29" customBuiltin="1"/>
    <cellStyle name="Zvýraznění 2" xfId="19" builtinId="33" customBuiltin="1"/>
    <cellStyle name="Zvýraznění 3" xfId="20" builtinId="37" customBuiltin="1"/>
    <cellStyle name="Zvýraznění 4" xfId="21" builtinId="41" customBuiltin="1"/>
    <cellStyle name="Zvýraznění 5" xfId="22" builtinId="45" customBuiltin="1"/>
    <cellStyle name="Zvýraznění 6" xfId="23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34</xdr:row>
      <xdr:rowOff>161925</xdr:rowOff>
    </xdr:from>
    <xdr:to>
      <xdr:col>5</xdr:col>
      <xdr:colOff>1121979</xdr:colOff>
      <xdr:row>36</xdr:row>
      <xdr:rowOff>104775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61E81A8-C419-49DD-94B0-26A935F51788}"/>
            </a:ext>
          </a:extLst>
        </xdr:cNvPr>
        <xdr:cNvSpPr txBox="1"/>
      </xdr:nvSpPr>
      <xdr:spPr>
        <a:xfrm>
          <a:off x="390524" y="11401425"/>
          <a:ext cx="6465505" cy="400050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cs-CZ" sz="1000" b="1">
              <a:latin typeface="Arial" panose="020B0604020202020204" pitchFamily="34" charset="0"/>
              <a:cs typeface="Arial" panose="020B0604020202020204" pitchFamily="34" charset="0"/>
            </a:rPr>
            <a:t>* Cena dopravy na určená místa bude včetně všech souvisejících poplatků zahrnující odvoz/svoz prázdných láhví,</a:t>
          </a:r>
          <a:r>
            <a:rPr lang="cs-CZ" sz="10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kromě</a:t>
          </a:r>
          <a:r>
            <a:rPr lang="cs-CZ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poplatků viz tabulka níže - ADR, mýtné, ekolog (které se počítají zvlášť)</a:t>
          </a:r>
          <a:endParaRPr lang="cs-CZ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200"/>
            </a:lnSpc>
          </a:pPr>
          <a:endParaRPr lang="cs-CZ" sz="1100"/>
        </a:p>
      </xdr:txBody>
    </xdr:sp>
    <xdr:clientData/>
  </xdr:twoCellAnchor>
  <xdr:twoCellAnchor>
    <xdr:from>
      <xdr:col>0</xdr:col>
      <xdr:colOff>377190</xdr:colOff>
      <xdr:row>37</xdr:row>
      <xdr:rowOff>24764</xdr:rowOff>
    </xdr:from>
    <xdr:to>
      <xdr:col>5</xdr:col>
      <xdr:colOff>1114425</xdr:colOff>
      <xdr:row>39</xdr:row>
      <xdr:rowOff>57151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4C834E96-A707-D6AF-73FB-DDB686FF4564}"/>
            </a:ext>
          </a:extLst>
        </xdr:cNvPr>
        <xdr:cNvSpPr txBox="1"/>
      </xdr:nvSpPr>
      <xdr:spPr>
        <a:xfrm>
          <a:off x="377190" y="11969114"/>
          <a:ext cx="6471285" cy="422912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000" b="1">
              <a:latin typeface="Arial" panose="020B0604020202020204" pitchFamily="34" charset="0"/>
              <a:cs typeface="Arial" panose="020B0604020202020204" pitchFamily="34" charset="0"/>
            </a:rPr>
            <a:t>** Pro účel hodnocení je stanoven předpokládány počet dojezdů na základě předchozích zkušeností zadavatele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8CE7A-7717-48F7-95EF-876B36D0CF56}">
  <sheetPr>
    <tabColor indexed="12"/>
    <pageSetUpPr fitToPage="1"/>
  </sheetPr>
  <dimension ref="A1:N61"/>
  <sheetViews>
    <sheetView showGridLines="0" tabSelected="1" topLeftCell="A19" zoomScaleNormal="100" workbookViewId="0">
      <selection activeCell="E30" sqref="E30"/>
    </sheetView>
  </sheetViews>
  <sheetFormatPr defaultRowHeight="12.75" x14ac:dyDescent="0.2"/>
  <cols>
    <col min="1" max="1" width="6" customWidth="1"/>
    <col min="2" max="2" width="44.85546875" customWidth="1"/>
    <col min="3" max="3" width="12.28515625" style="1" customWidth="1"/>
    <col min="4" max="4" width="11.28515625" style="1" customWidth="1"/>
    <col min="5" max="5" width="11.5703125" style="1" customWidth="1"/>
    <col min="6" max="6" width="21.42578125" style="1" customWidth="1"/>
    <col min="7" max="7" width="11.85546875" style="1" customWidth="1"/>
    <col min="8" max="8" width="16.7109375" style="1" customWidth="1"/>
    <col min="9" max="9" width="16.85546875" style="1" customWidth="1"/>
    <col min="10" max="10" width="18.5703125" style="1" customWidth="1"/>
    <col min="11" max="11" width="18.140625" style="1" customWidth="1"/>
    <col min="12" max="12" width="20.28515625" customWidth="1"/>
    <col min="13" max="13" width="15" customWidth="1"/>
    <col min="14" max="14" width="25.140625" customWidth="1"/>
    <col min="15" max="15" width="13" customWidth="1"/>
    <col min="16" max="16" width="11.140625" customWidth="1"/>
  </cols>
  <sheetData>
    <row r="1" spans="1:14" ht="24" customHeight="1" x14ac:dyDescent="0.25">
      <c r="B1" s="59" t="s">
        <v>51</v>
      </c>
      <c r="D1" s="8"/>
      <c r="E1" s="8" t="s">
        <v>52</v>
      </c>
      <c r="F1" s="8"/>
      <c r="G1" s="8"/>
      <c r="H1" s="8"/>
    </row>
    <row r="2" spans="1:14" ht="13.5" thickBot="1" x14ac:dyDescent="0.25">
      <c r="B2" s="6" t="s">
        <v>6</v>
      </c>
    </row>
    <row r="3" spans="1:14" ht="13.5" thickBot="1" x14ac:dyDescent="0.25">
      <c r="B3" s="170" t="s">
        <v>8</v>
      </c>
      <c r="C3" s="171"/>
      <c r="D3" s="171"/>
      <c r="E3" s="172"/>
    </row>
    <row r="4" spans="1:14" ht="13.5" thickBot="1" x14ac:dyDescent="0.25">
      <c r="B4" s="6"/>
    </row>
    <row r="5" spans="1:14" s="7" customFormat="1" ht="63.75" thickBot="1" x14ac:dyDescent="0.25">
      <c r="B5" s="63" t="s">
        <v>3</v>
      </c>
      <c r="C5" s="19" t="s">
        <v>30</v>
      </c>
      <c r="D5" s="64" t="s">
        <v>31</v>
      </c>
      <c r="E5" s="64" t="s">
        <v>32</v>
      </c>
      <c r="F5" s="64" t="s">
        <v>61</v>
      </c>
      <c r="G5" s="20" t="s">
        <v>33</v>
      </c>
      <c r="H5" s="21" t="s">
        <v>34</v>
      </c>
      <c r="I5" s="22" t="s">
        <v>35</v>
      </c>
      <c r="J5" s="65" t="s">
        <v>62</v>
      </c>
      <c r="K5" s="19" t="s">
        <v>50</v>
      </c>
      <c r="L5" s="23" t="s">
        <v>29</v>
      </c>
    </row>
    <row r="6" spans="1:14" ht="25.5" customHeight="1" thickTop="1" x14ac:dyDescent="0.25">
      <c r="A6">
        <v>1</v>
      </c>
      <c r="B6" s="24" t="s">
        <v>9</v>
      </c>
      <c r="C6" s="25" t="s">
        <v>2</v>
      </c>
      <c r="D6" s="26">
        <v>50</v>
      </c>
      <c r="E6" s="26">
        <v>200</v>
      </c>
      <c r="F6" s="27">
        <v>10.7</v>
      </c>
      <c r="G6" s="28" t="s">
        <v>28</v>
      </c>
      <c r="H6" s="29">
        <f>I6/F6</f>
        <v>0</v>
      </c>
      <c r="I6" s="30">
        <v>0</v>
      </c>
      <c r="J6" s="67">
        <v>6</v>
      </c>
      <c r="K6" s="31">
        <f>J6*F6</f>
        <v>64.199999999999989</v>
      </c>
      <c r="L6" s="32">
        <f>I6*J6</f>
        <v>0</v>
      </c>
      <c r="M6" s="14"/>
      <c r="N6" s="14"/>
    </row>
    <row r="7" spans="1:14" ht="24" customHeight="1" x14ac:dyDescent="0.25">
      <c r="A7">
        <v>2</v>
      </c>
      <c r="B7" s="24" t="s">
        <v>9</v>
      </c>
      <c r="C7" s="25" t="s">
        <v>2</v>
      </c>
      <c r="D7" s="26">
        <v>20</v>
      </c>
      <c r="E7" s="26">
        <v>200</v>
      </c>
      <c r="F7" s="27">
        <v>4.28</v>
      </c>
      <c r="G7" s="28" t="s">
        <v>28</v>
      </c>
      <c r="H7" s="29">
        <f t="shared" ref="H7:H18" si="0">I7/F7</f>
        <v>0</v>
      </c>
      <c r="I7" s="30">
        <v>0</v>
      </c>
      <c r="J7" s="67">
        <v>1</v>
      </c>
      <c r="K7" s="31">
        <f t="shared" ref="K7:K19" si="1">J7*F7</f>
        <v>4.28</v>
      </c>
      <c r="L7" s="33">
        <f t="shared" ref="L7:L18" si="2">I7*J7</f>
        <v>0</v>
      </c>
      <c r="N7" s="14"/>
    </row>
    <row r="8" spans="1:14" ht="24.75" customHeight="1" x14ac:dyDescent="0.25">
      <c r="A8">
        <v>3</v>
      </c>
      <c r="B8" s="24" t="s">
        <v>0</v>
      </c>
      <c r="C8" s="25" t="s">
        <v>2</v>
      </c>
      <c r="D8" s="26">
        <v>50</v>
      </c>
      <c r="E8" s="26">
        <v>200</v>
      </c>
      <c r="F8" s="27">
        <v>10.7</v>
      </c>
      <c r="G8" s="28" t="s">
        <v>28</v>
      </c>
      <c r="H8" s="29">
        <f t="shared" si="0"/>
        <v>0</v>
      </c>
      <c r="I8" s="30">
        <v>0</v>
      </c>
      <c r="J8" s="67">
        <v>11</v>
      </c>
      <c r="K8" s="31">
        <f t="shared" si="1"/>
        <v>117.69999999999999</v>
      </c>
      <c r="L8" s="33">
        <f t="shared" si="2"/>
        <v>0</v>
      </c>
      <c r="N8" s="14"/>
    </row>
    <row r="9" spans="1:14" ht="23.25" customHeight="1" x14ac:dyDescent="0.25">
      <c r="A9" s="9">
        <v>4</v>
      </c>
      <c r="B9" s="39" t="s">
        <v>10</v>
      </c>
      <c r="C9" s="36" t="s">
        <v>2</v>
      </c>
      <c r="D9" s="37">
        <v>10</v>
      </c>
      <c r="E9" s="37">
        <v>200</v>
      </c>
      <c r="F9" s="62">
        <v>1.9</v>
      </c>
      <c r="G9" s="28" t="s">
        <v>28</v>
      </c>
      <c r="H9" s="29">
        <f t="shared" si="0"/>
        <v>0</v>
      </c>
      <c r="I9" s="30">
        <v>0</v>
      </c>
      <c r="J9" s="67">
        <v>2</v>
      </c>
      <c r="K9" s="31">
        <f t="shared" si="1"/>
        <v>3.8</v>
      </c>
      <c r="L9" s="35">
        <f t="shared" si="2"/>
        <v>0</v>
      </c>
      <c r="N9" s="14"/>
    </row>
    <row r="10" spans="1:14" ht="23.25" customHeight="1" x14ac:dyDescent="0.25">
      <c r="A10">
        <v>5</v>
      </c>
      <c r="B10" s="39" t="s">
        <v>10</v>
      </c>
      <c r="C10" s="36" t="s">
        <v>2</v>
      </c>
      <c r="D10" s="37">
        <v>20</v>
      </c>
      <c r="E10" s="37">
        <v>200</v>
      </c>
      <c r="F10" s="38">
        <v>3.8</v>
      </c>
      <c r="G10" s="28" t="s">
        <v>28</v>
      </c>
      <c r="H10" s="29">
        <f>I10/F10</f>
        <v>0</v>
      </c>
      <c r="I10" s="30">
        <v>0</v>
      </c>
      <c r="J10" s="67">
        <v>3</v>
      </c>
      <c r="K10" s="31">
        <f>J10*F10</f>
        <v>11.399999999999999</v>
      </c>
      <c r="L10" s="35">
        <f>I10*J10</f>
        <v>0</v>
      </c>
      <c r="N10" s="14"/>
    </row>
    <row r="11" spans="1:14" ht="25.5" customHeight="1" x14ac:dyDescent="0.25">
      <c r="A11">
        <v>6</v>
      </c>
      <c r="B11" s="24" t="s">
        <v>10</v>
      </c>
      <c r="C11" s="36" t="s">
        <v>2</v>
      </c>
      <c r="D11" s="37">
        <v>50</v>
      </c>
      <c r="E11" s="37">
        <v>200</v>
      </c>
      <c r="F11" s="38">
        <v>9.5</v>
      </c>
      <c r="G11" s="28" t="s">
        <v>5</v>
      </c>
      <c r="H11" s="29">
        <f t="shared" si="0"/>
        <v>0</v>
      </c>
      <c r="I11" s="34">
        <v>0</v>
      </c>
      <c r="J11" s="67">
        <v>1</v>
      </c>
      <c r="K11" s="31">
        <f t="shared" si="1"/>
        <v>9.5</v>
      </c>
      <c r="L11" s="35">
        <f t="shared" si="2"/>
        <v>0</v>
      </c>
      <c r="N11" s="14"/>
    </row>
    <row r="12" spans="1:14" ht="23.25" customHeight="1" x14ac:dyDescent="0.25">
      <c r="A12">
        <v>7</v>
      </c>
      <c r="B12" s="24" t="s">
        <v>14</v>
      </c>
      <c r="C12" s="36" t="s">
        <v>2</v>
      </c>
      <c r="D12" s="37">
        <v>20</v>
      </c>
      <c r="E12" s="37">
        <v>200</v>
      </c>
      <c r="F12" s="38">
        <v>3.8</v>
      </c>
      <c r="G12" s="28" t="s">
        <v>28</v>
      </c>
      <c r="H12" s="29">
        <f t="shared" si="0"/>
        <v>0</v>
      </c>
      <c r="I12" s="34">
        <v>0</v>
      </c>
      <c r="J12" s="67">
        <v>1</v>
      </c>
      <c r="K12" s="31">
        <f t="shared" si="1"/>
        <v>3.8</v>
      </c>
      <c r="L12" s="35">
        <f t="shared" si="2"/>
        <v>0</v>
      </c>
      <c r="N12" s="14"/>
    </row>
    <row r="13" spans="1:14" ht="23.25" customHeight="1" x14ac:dyDescent="0.25">
      <c r="A13" s="9">
        <v>8</v>
      </c>
      <c r="B13" s="39" t="s">
        <v>1</v>
      </c>
      <c r="C13" s="36" t="s">
        <v>2</v>
      </c>
      <c r="D13" s="37">
        <v>50</v>
      </c>
      <c r="E13" s="37">
        <v>200</v>
      </c>
      <c r="F13" s="38">
        <v>10.7</v>
      </c>
      <c r="G13" s="28" t="s">
        <v>28</v>
      </c>
      <c r="H13" s="29">
        <f t="shared" si="0"/>
        <v>0</v>
      </c>
      <c r="I13" s="30">
        <v>0</v>
      </c>
      <c r="J13" s="67">
        <v>12</v>
      </c>
      <c r="K13" s="31">
        <f t="shared" si="1"/>
        <v>128.39999999999998</v>
      </c>
      <c r="L13" s="35">
        <f t="shared" si="2"/>
        <v>0</v>
      </c>
      <c r="N13" s="14"/>
    </row>
    <row r="14" spans="1:14" ht="24.75" customHeight="1" x14ac:dyDescent="0.25">
      <c r="A14">
        <v>9</v>
      </c>
      <c r="B14" s="39" t="s">
        <v>11</v>
      </c>
      <c r="C14" s="36" t="s">
        <v>2</v>
      </c>
      <c r="D14" s="37">
        <v>50</v>
      </c>
      <c r="E14" s="37">
        <v>200</v>
      </c>
      <c r="F14" s="38">
        <v>10.7</v>
      </c>
      <c r="G14" s="28" t="s">
        <v>28</v>
      </c>
      <c r="H14" s="29">
        <f t="shared" si="0"/>
        <v>0</v>
      </c>
      <c r="I14" s="30">
        <v>0</v>
      </c>
      <c r="J14" s="67">
        <v>1</v>
      </c>
      <c r="K14" s="31">
        <f t="shared" si="1"/>
        <v>10.7</v>
      </c>
      <c r="L14" s="35">
        <f t="shared" si="2"/>
        <v>0</v>
      </c>
      <c r="N14" s="14"/>
    </row>
    <row r="15" spans="1:14" ht="24.75" customHeight="1" x14ac:dyDescent="0.25">
      <c r="A15">
        <v>10</v>
      </c>
      <c r="B15" s="39" t="s">
        <v>12</v>
      </c>
      <c r="C15" s="36" t="s">
        <v>2</v>
      </c>
      <c r="D15" s="37">
        <v>50</v>
      </c>
      <c r="E15" s="37">
        <v>200</v>
      </c>
      <c r="F15" s="38">
        <v>10</v>
      </c>
      <c r="G15" s="28" t="s">
        <v>28</v>
      </c>
      <c r="H15" s="29">
        <f t="shared" si="0"/>
        <v>0</v>
      </c>
      <c r="I15" s="30">
        <v>0</v>
      </c>
      <c r="J15" s="67">
        <v>1</v>
      </c>
      <c r="K15" s="31">
        <f t="shared" si="1"/>
        <v>10</v>
      </c>
      <c r="L15" s="35">
        <f t="shared" si="2"/>
        <v>0</v>
      </c>
      <c r="N15" s="14"/>
    </row>
    <row r="16" spans="1:14" ht="26.25" customHeight="1" x14ac:dyDescent="0.25">
      <c r="A16">
        <v>11</v>
      </c>
      <c r="B16" s="39" t="s">
        <v>13</v>
      </c>
      <c r="C16" s="36" t="s">
        <v>2</v>
      </c>
      <c r="D16" s="37">
        <v>13</v>
      </c>
      <c r="E16" s="58" t="s">
        <v>41</v>
      </c>
      <c r="F16" s="38">
        <v>10</v>
      </c>
      <c r="G16" s="40" t="s">
        <v>5</v>
      </c>
      <c r="H16" s="29">
        <f t="shared" si="0"/>
        <v>0</v>
      </c>
      <c r="I16" s="30">
        <v>0</v>
      </c>
      <c r="J16" s="67">
        <v>2</v>
      </c>
      <c r="K16" s="31">
        <f t="shared" si="1"/>
        <v>20</v>
      </c>
      <c r="L16" s="35">
        <f t="shared" si="2"/>
        <v>0</v>
      </c>
      <c r="N16" s="14"/>
    </row>
    <row r="17" spans="1:14" ht="24.75" customHeight="1" x14ac:dyDescent="0.25">
      <c r="A17" s="9">
        <v>12</v>
      </c>
      <c r="B17" s="39" t="s">
        <v>13</v>
      </c>
      <c r="C17" s="36" t="s">
        <v>2</v>
      </c>
      <c r="D17" s="37">
        <v>26.8</v>
      </c>
      <c r="E17" s="58" t="s">
        <v>41</v>
      </c>
      <c r="F17" s="38">
        <v>20</v>
      </c>
      <c r="G17" s="40" t="s">
        <v>5</v>
      </c>
      <c r="H17" s="29">
        <f t="shared" si="0"/>
        <v>0</v>
      </c>
      <c r="I17" s="30">
        <v>0</v>
      </c>
      <c r="J17" s="67">
        <v>2</v>
      </c>
      <c r="K17" s="31">
        <f t="shared" si="1"/>
        <v>40</v>
      </c>
      <c r="L17" s="35">
        <f t="shared" si="2"/>
        <v>0</v>
      </c>
      <c r="N17" s="14"/>
    </row>
    <row r="18" spans="1:14" ht="23.25" customHeight="1" x14ac:dyDescent="0.25">
      <c r="A18">
        <v>13</v>
      </c>
      <c r="B18" s="39" t="s">
        <v>13</v>
      </c>
      <c r="C18" s="36" t="s">
        <v>2</v>
      </c>
      <c r="D18" s="37">
        <v>40</v>
      </c>
      <c r="E18" s="58" t="s">
        <v>41</v>
      </c>
      <c r="F18" s="38">
        <v>27</v>
      </c>
      <c r="G18" s="40" t="s">
        <v>5</v>
      </c>
      <c r="H18" s="29">
        <f t="shared" si="0"/>
        <v>0</v>
      </c>
      <c r="I18" s="30">
        <v>0</v>
      </c>
      <c r="J18" s="67">
        <v>2</v>
      </c>
      <c r="K18" s="31">
        <f t="shared" si="1"/>
        <v>54</v>
      </c>
      <c r="L18" s="35">
        <f t="shared" si="2"/>
        <v>0</v>
      </c>
      <c r="N18" s="14"/>
    </row>
    <row r="19" spans="1:14" ht="22.5" customHeight="1" thickBot="1" x14ac:dyDescent="0.3">
      <c r="A19">
        <v>14</v>
      </c>
      <c r="B19" s="39" t="s">
        <v>15</v>
      </c>
      <c r="C19" s="36" t="s">
        <v>2</v>
      </c>
      <c r="D19" s="37">
        <v>50</v>
      </c>
      <c r="E19" s="58" t="s">
        <v>41</v>
      </c>
      <c r="F19" s="38">
        <v>10</v>
      </c>
      <c r="G19" s="40" t="s">
        <v>5</v>
      </c>
      <c r="H19" s="29">
        <f>I19/F19</f>
        <v>0</v>
      </c>
      <c r="I19" s="34">
        <v>0</v>
      </c>
      <c r="J19" s="67">
        <v>1</v>
      </c>
      <c r="K19" s="31">
        <f t="shared" si="1"/>
        <v>10</v>
      </c>
      <c r="L19" s="35">
        <f>I19*J19</f>
        <v>0</v>
      </c>
      <c r="N19" s="14"/>
    </row>
    <row r="20" spans="1:14" ht="55.5" customHeight="1" thickTop="1" thickBot="1" x14ac:dyDescent="0.3">
      <c r="B20" s="41"/>
      <c r="C20" s="42"/>
      <c r="D20" s="42"/>
      <c r="E20" s="43"/>
      <c r="F20" s="43"/>
      <c r="G20" s="43"/>
      <c r="H20" s="43"/>
      <c r="I20" s="43"/>
      <c r="J20" s="138" t="s">
        <v>36</v>
      </c>
      <c r="K20" s="139"/>
      <c r="L20" s="44">
        <f>SUM(L6:L19)</f>
        <v>0</v>
      </c>
    </row>
    <row r="21" spans="1:14" x14ac:dyDescent="0.2">
      <c r="B21" s="3"/>
      <c r="C21" s="4"/>
      <c r="D21" s="4"/>
      <c r="E21" s="2"/>
      <c r="F21" s="2"/>
      <c r="G21" s="2"/>
      <c r="H21" s="2"/>
      <c r="I21" s="2"/>
      <c r="J21" s="2"/>
      <c r="K21" s="2"/>
    </row>
    <row r="22" spans="1:14" ht="13.5" thickBot="1" x14ac:dyDescent="0.25">
      <c r="B22" s="3"/>
      <c r="C22" s="4"/>
      <c r="D22" s="4"/>
      <c r="E22" s="2"/>
      <c r="F22" s="2"/>
      <c r="G22" s="2"/>
      <c r="H22" s="2"/>
      <c r="I22" s="2"/>
      <c r="J22" s="2"/>
      <c r="K22" s="2"/>
    </row>
    <row r="23" spans="1:14" ht="32.25" customHeight="1" thickBot="1" x14ac:dyDescent="0.25">
      <c r="B23" s="140" t="s">
        <v>47</v>
      </c>
      <c r="C23" s="141"/>
      <c r="D23" s="142"/>
      <c r="E23" s="143" t="s">
        <v>25</v>
      </c>
      <c r="F23" s="144"/>
      <c r="G23" s="144"/>
      <c r="H23" s="145"/>
      <c r="I23" s="146" t="s">
        <v>40</v>
      </c>
      <c r="J23" s="147"/>
      <c r="K23" s="147"/>
      <c r="L23" s="148"/>
    </row>
    <row r="24" spans="1:14" ht="39" customHeight="1" thickBot="1" x14ac:dyDescent="0.25">
      <c r="B24" s="46" t="s">
        <v>57</v>
      </c>
      <c r="C24" s="149">
        <v>0</v>
      </c>
      <c r="D24" s="149"/>
      <c r="E24" s="119" t="s">
        <v>57</v>
      </c>
      <c r="F24" s="120"/>
      <c r="G24" s="121"/>
      <c r="H24" s="60">
        <v>11</v>
      </c>
      <c r="I24" s="119" t="s">
        <v>57</v>
      </c>
      <c r="J24" s="120"/>
      <c r="K24" s="121"/>
      <c r="L24" s="45">
        <f>C24*H24</f>
        <v>0</v>
      </c>
      <c r="M24" s="14"/>
      <c r="N24" s="8"/>
    </row>
    <row r="25" spans="1:14" ht="57.75" customHeight="1" thickBot="1" x14ac:dyDescent="0.25">
      <c r="B25" s="47" t="s">
        <v>16</v>
      </c>
      <c r="C25" s="113">
        <v>0</v>
      </c>
      <c r="D25" s="114"/>
      <c r="E25" s="115" t="s">
        <v>19</v>
      </c>
      <c r="F25" s="116"/>
      <c r="G25" s="117"/>
      <c r="H25" s="61">
        <v>9</v>
      </c>
      <c r="I25" s="115" t="s">
        <v>19</v>
      </c>
      <c r="J25" s="116"/>
      <c r="K25" s="117"/>
      <c r="L25" s="45">
        <f>C25*H25</f>
        <v>0</v>
      </c>
      <c r="M25" s="14"/>
      <c r="N25" s="8"/>
    </row>
    <row r="26" spans="1:14" ht="57.75" customHeight="1" thickBot="1" x14ac:dyDescent="0.25">
      <c r="B26" s="47" t="s">
        <v>54</v>
      </c>
      <c r="C26" s="113">
        <v>0</v>
      </c>
      <c r="D26" s="114"/>
      <c r="E26" s="115" t="s">
        <v>54</v>
      </c>
      <c r="F26" s="116"/>
      <c r="G26" s="117"/>
      <c r="H26" s="61">
        <v>3</v>
      </c>
      <c r="I26" s="115" t="s">
        <v>54</v>
      </c>
      <c r="J26" s="116"/>
      <c r="K26" s="117"/>
      <c r="L26" s="45">
        <f>C26*H26</f>
        <v>0</v>
      </c>
      <c r="M26" s="14"/>
      <c r="N26" s="8"/>
    </row>
    <row r="27" spans="1:14" ht="13.5" thickBot="1" x14ac:dyDescent="0.25"/>
    <row r="28" spans="1:14" ht="20.25" customHeight="1" thickBot="1" x14ac:dyDescent="0.25">
      <c r="B28" s="56" t="s">
        <v>49</v>
      </c>
      <c r="C28" s="69">
        <v>0</v>
      </c>
      <c r="D28" s="57"/>
      <c r="E28" s="50"/>
      <c r="F28" s="50"/>
      <c r="G28" s="50"/>
      <c r="H28" s="50"/>
      <c r="I28" s="55"/>
      <c r="J28" s="54"/>
      <c r="K28" s="54"/>
      <c r="L28" s="45">
        <f>C28*23</f>
        <v>0</v>
      </c>
    </row>
    <row r="29" spans="1:14" s="11" customFormat="1" ht="23.25" customHeight="1" thickBot="1" x14ac:dyDescent="0.3">
      <c r="C29" s="10"/>
      <c r="D29" s="10"/>
      <c r="E29" s="10"/>
      <c r="F29" s="10"/>
      <c r="G29" s="10"/>
      <c r="H29" s="10"/>
      <c r="I29" s="10"/>
      <c r="J29" s="10"/>
      <c r="K29" s="10"/>
      <c r="N29" s="12"/>
    </row>
    <row r="30" spans="1:14" s="11" customFormat="1" ht="35.25" customHeight="1" thickBot="1" x14ac:dyDescent="0.3">
      <c r="B30" s="66" t="s">
        <v>45</v>
      </c>
      <c r="C30" s="53" t="s">
        <v>46</v>
      </c>
      <c r="D30" s="10"/>
      <c r="E30" s="10"/>
      <c r="F30" s="10"/>
      <c r="G30" s="10"/>
      <c r="H30" s="78" t="s">
        <v>26</v>
      </c>
      <c r="I30" s="79"/>
      <c r="J30" s="79"/>
      <c r="K30" s="80"/>
      <c r="L30" s="45">
        <f>'Příl. 2 smlouvy'!E35</f>
        <v>0</v>
      </c>
      <c r="N30" s="12"/>
    </row>
    <row r="31" spans="1:14" s="11" customFormat="1" ht="15" customHeight="1" thickBot="1" x14ac:dyDescent="0.25">
      <c r="B31" s="70" t="s">
        <v>42</v>
      </c>
      <c r="C31" s="167">
        <v>0</v>
      </c>
      <c r="D31" s="10"/>
      <c r="E31" s="10"/>
      <c r="F31" s="10"/>
      <c r="G31" s="10"/>
      <c r="H31" s="77"/>
      <c r="I31" s="77"/>
      <c r="J31" s="77"/>
      <c r="K31" s="77"/>
      <c r="L31" s="77"/>
    </row>
    <row r="32" spans="1:14" s="11" customFormat="1" ht="15.75" customHeight="1" x14ac:dyDescent="0.2">
      <c r="B32" s="71" t="s">
        <v>43</v>
      </c>
      <c r="C32" s="168">
        <v>0</v>
      </c>
      <c r="D32" s="10"/>
      <c r="E32" s="10"/>
      <c r="F32" s="10"/>
      <c r="G32" s="10"/>
      <c r="H32" s="126" t="s">
        <v>37</v>
      </c>
      <c r="I32" s="127"/>
      <c r="J32" s="127"/>
      <c r="K32" s="128"/>
      <c r="L32" s="122">
        <f>C34*'Příl. 2 smlouvy'!F35</f>
        <v>0</v>
      </c>
    </row>
    <row r="33" spans="2:14" s="11" customFormat="1" ht="15.75" thickBot="1" x14ac:dyDescent="0.25">
      <c r="B33" s="72" t="s">
        <v>44</v>
      </c>
      <c r="C33" s="169">
        <v>0</v>
      </c>
      <c r="D33" s="10"/>
      <c r="E33" s="10"/>
      <c r="F33" s="10"/>
      <c r="G33" s="10"/>
      <c r="H33" s="129"/>
      <c r="I33" s="130"/>
      <c r="J33" s="130"/>
      <c r="K33" s="131"/>
      <c r="L33" s="123"/>
    </row>
    <row r="34" spans="2:14" s="11" customFormat="1" ht="15" customHeight="1" thickBot="1" x14ac:dyDescent="0.25">
      <c r="B34" s="76" t="s">
        <v>63</v>
      </c>
      <c r="C34" s="75">
        <f>SUM(C31:C33)</f>
        <v>0</v>
      </c>
      <c r="D34" s="10"/>
      <c r="E34" s="10"/>
      <c r="F34" s="10"/>
      <c r="G34" s="10"/>
      <c r="H34" s="73"/>
      <c r="I34" s="73"/>
      <c r="J34" s="73"/>
      <c r="K34" s="73"/>
      <c r="L34" s="118"/>
    </row>
    <row r="35" spans="2:14" s="11" customFormat="1" ht="15.75" customHeight="1" thickBot="1" x14ac:dyDescent="0.25">
      <c r="C35" s="10"/>
      <c r="D35" s="10"/>
      <c r="E35" s="10"/>
      <c r="F35" s="10"/>
      <c r="G35" s="10"/>
      <c r="H35" s="73"/>
      <c r="I35" s="73"/>
      <c r="J35" s="73"/>
      <c r="K35" s="73"/>
      <c r="L35" s="118"/>
    </row>
    <row r="36" spans="2:14" s="11" customFormat="1" ht="20.25" customHeight="1" x14ac:dyDescent="0.2">
      <c r="C36" s="10"/>
      <c r="D36" s="10"/>
      <c r="E36" s="10"/>
      <c r="F36" s="10"/>
      <c r="G36" s="10"/>
      <c r="H36" s="132" t="s">
        <v>27</v>
      </c>
      <c r="I36" s="133"/>
      <c r="J36" s="133"/>
      <c r="K36" s="134"/>
      <c r="L36" s="124">
        <f>L20+L24+L25+L26+L28+L30+L32</f>
        <v>0</v>
      </c>
    </row>
    <row r="37" spans="2:14" s="11" customFormat="1" ht="15.75" thickBot="1" x14ac:dyDescent="0.25">
      <c r="D37" s="51"/>
      <c r="E37" s="52"/>
      <c r="F37" s="10"/>
      <c r="G37" s="10"/>
      <c r="H37" s="135"/>
      <c r="I37" s="136"/>
      <c r="J37" s="136"/>
      <c r="K37" s="137"/>
      <c r="L37" s="125"/>
    </row>
    <row r="38" spans="2:14" s="11" customFormat="1" ht="15" x14ac:dyDescent="0.2">
      <c r="D38" s="10"/>
      <c r="E38" s="10"/>
      <c r="F38" s="10"/>
      <c r="G38" s="10"/>
    </row>
    <row r="39" spans="2:14" s="11" customFormat="1" ht="15" x14ac:dyDescent="0.2">
      <c r="D39" s="10"/>
      <c r="E39" s="10"/>
      <c r="F39" s="10"/>
      <c r="G39" s="10"/>
      <c r="H39" s="10"/>
      <c r="I39" s="10"/>
      <c r="J39" s="10"/>
      <c r="K39" s="10"/>
    </row>
    <row r="40" spans="2:14" s="11" customFormat="1" ht="16.5" customHeight="1" x14ac:dyDescent="0.25">
      <c r="D40" s="10"/>
      <c r="E40" s="10"/>
      <c r="F40" s="10"/>
      <c r="G40" s="10"/>
      <c r="N40" s="16"/>
    </row>
    <row r="41" spans="2:14" s="11" customFormat="1" ht="15.75" customHeight="1" x14ac:dyDescent="0.2">
      <c r="D41" s="73"/>
      <c r="E41" s="73"/>
      <c r="F41" s="74"/>
      <c r="G41" s="10"/>
      <c r="N41" s="15"/>
    </row>
    <row r="42" spans="2:14" s="11" customFormat="1" ht="15.75" x14ac:dyDescent="0.25">
      <c r="B42" s="13"/>
      <c r="C42" s="10"/>
      <c r="D42" s="10"/>
      <c r="E42" s="10"/>
      <c r="F42" s="10"/>
      <c r="G42" s="10"/>
      <c r="H42" s="10"/>
      <c r="I42" s="10"/>
      <c r="J42" s="10"/>
      <c r="K42" s="10"/>
    </row>
    <row r="43" spans="2:14" s="11" customFormat="1" ht="15.75" x14ac:dyDescent="0.25">
      <c r="B43" s="13"/>
      <c r="C43" s="10"/>
      <c r="D43" s="10"/>
      <c r="E43" s="10"/>
      <c r="F43" s="10"/>
      <c r="G43" s="10"/>
      <c r="H43" s="10"/>
      <c r="I43" s="10"/>
      <c r="J43" s="10"/>
      <c r="K43" s="10"/>
    </row>
    <row r="44" spans="2:14" s="11" customFormat="1" ht="15.75" x14ac:dyDescent="0.25">
      <c r="B44" s="13"/>
      <c r="C44" s="10"/>
      <c r="D44" s="10"/>
      <c r="E44" s="10"/>
      <c r="F44" s="10"/>
      <c r="G44" s="10"/>
      <c r="H44" s="10"/>
      <c r="I44" s="10"/>
      <c r="J44" s="10"/>
      <c r="K44" s="10"/>
    </row>
    <row r="45" spans="2:14" s="11" customFormat="1" ht="15.75" x14ac:dyDescent="0.25">
      <c r="B45" s="13"/>
      <c r="C45" s="10"/>
      <c r="D45" s="10"/>
      <c r="E45" s="10"/>
      <c r="F45" s="10"/>
      <c r="G45" s="10"/>
      <c r="H45" s="10"/>
      <c r="I45" s="10"/>
      <c r="J45" s="10"/>
      <c r="K45" s="10"/>
    </row>
    <row r="46" spans="2:14" s="11" customFormat="1" ht="15.75" x14ac:dyDescent="0.25">
      <c r="B46" s="13"/>
      <c r="C46" s="10"/>
      <c r="D46" s="10"/>
      <c r="E46" s="10"/>
      <c r="F46" s="10"/>
      <c r="G46" s="10"/>
      <c r="H46" s="10"/>
      <c r="I46" s="10"/>
      <c r="J46" s="10"/>
      <c r="K46" s="10"/>
    </row>
    <row r="47" spans="2:14" s="11" customFormat="1" ht="15.75" x14ac:dyDescent="0.25">
      <c r="B47" s="13"/>
      <c r="C47" s="10"/>
      <c r="D47" s="10"/>
      <c r="E47" s="10"/>
      <c r="G47" s="10"/>
      <c r="H47" s="10"/>
      <c r="I47" s="10"/>
      <c r="J47" s="10"/>
      <c r="K47" s="10"/>
    </row>
    <row r="48" spans="2:14" s="11" customFormat="1" ht="15" x14ac:dyDescent="0.2">
      <c r="C48" s="10"/>
      <c r="D48" s="10"/>
      <c r="E48" s="10"/>
      <c r="F48" s="10"/>
      <c r="G48" s="10"/>
      <c r="H48" s="10"/>
      <c r="I48" s="10"/>
      <c r="J48" s="10"/>
      <c r="K48" s="10"/>
    </row>
    <row r="49" spans="2:12" s="11" customFormat="1" ht="15.75" x14ac:dyDescent="0.25">
      <c r="B49" s="13"/>
      <c r="C49" s="10"/>
      <c r="D49" s="10"/>
      <c r="E49" s="10"/>
      <c r="F49" s="10"/>
      <c r="G49" s="10"/>
      <c r="H49" s="10"/>
      <c r="I49" s="10"/>
      <c r="J49" s="10"/>
      <c r="K49" s="10"/>
    </row>
    <row r="50" spans="2:12" s="11" customFormat="1" ht="15.75" x14ac:dyDescent="0.25">
      <c r="B50" s="13"/>
      <c r="C50" s="10"/>
      <c r="D50" s="10"/>
      <c r="E50" s="10"/>
      <c r="F50" s="10"/>
      <c r="G50" s="10"/>
      <c r="H50" s="10"/>
      <c r="I50" s="10"/>
      <c r="J50" s="10"/>
      <c r="K50" s="10"/>
    </row>
    <row r="51" spans="2:12" s="11" customFormat="1" ht="15.75" x14ac:dyDescent="0.25">
      <c r="B51" s="13"/>
      <c r="C51" s="10"/>
      <c r="D51" s="10"/>
      <c r="E51" s="10"/>
      <c r="F51" s="10"/>
      <c r="G51" s="10"/>
      <c r="H51" s="10"/>
      <c r="I51" s="10"/>
      <c r="J51" s="10"/>
      <c r="K51" s="10"/>
    </row>
    <row r="52" spans="2:12" s="11" customFormat="1" ht="15.75" x14ac:dyDescent="0.25">
      <c r="B52" s="13"/>
      <c r="C52" s="10"/>
      <c r="D52" s="10"/>
      <c r="E52" s="10"/>
      <c r="F52" s="10"/>
      <c r="G52" s="10"/>
      <c r="H52" s="10"/>
      <c r="I52" s="10"/>
      <c r="J52" s="10"/>
      <c r="K52" s="10"/>
    </row>
    <row r="53" spans="2:12" s="11" customFormat="1" ht="16.5" thickBot="1" x14ac:dyDescent="0.3">
      <c r="B53" s="13"/>
      <c r="C53" s="10"/>
      <c r="D53" s="10"/>
      <c r="E53" s="10"/>
      <c r="F53" s="10"/>
      <c r="G53" s="10"/>
      <c r="H53" s="17"/>
      <c r="I53" s="17"/>
      <c r="J53" s="17"/>
      <c r="K53" s="17"/>
      <c r="L53" s="18"/>
    </row>
    <row r="54" spans="2:12" s="11" customFormat="1" ht="15.75" x14ac:dyDescent="0.25">
      <c r="B54" s="13"/>
      <c r="C54" s="10"/>
      <c r="D54" s="10"/>
      <c r="E54" s="10"/>
      <c r="F54" s="10"/>
      <c r="G54" s="10"/>
      <c r="H54" s="112" t="s">
        <v>56</v>
      </c>
      <c r="I54" s="112"/>
      <c r="J54" s="112"/>
      <c r="K54" s="112"/>
      <c r="L54" s="112"/>
    </row>
    <row r="55" spans="2:12" s="11" customFormat="1" ht="15.75" x14ac:dyDescent="0.25">
      <c r="B55" s="13"/>
      <c r="C55" s="10"/>
      <c r="D55" s="10"/>
      <c r="E55" s="10"/>
      <c r="F55" s="10"/>
      <c r="G55" s="10"/>
      <c r="H55" s="10"/>
      <c r="I55" s="10"/>
      <c r="J55" s="10"/>
      <c r="K55" s="10"/>
    </row>
    <row r="56" spans="2:12" s="11" customFormat="1" ht="15.75" x14ac:dyDescent="0.25">
      <c r="B56" s="13"/>
      <c r="C56" s="10"/>
      <c r="D56" s="10"/>
      <c r="E56" s="10"/>
      <c r="F56" s="10"/>
      <c r="G56" s="10"/>
      <c r="H56" s="10"/>
      <c r="I56" s="10"/>
      <c r="J56" s="10"/>
      <c r="K56" s="10"/>
    </row>
    <row r="57" spans="2:12" s="11" customFormat="1" ht="15.75" x14ac:dyDescent="0.25">
      <c r="B57" s="13"/>
      <c r="C57" s="10"/>
      <c r="D57" s="10"/>
      <c r="E57" s="10"/>
      <c r="F57" s="10"/>
      <c r="G57" s="10"/>
      <c r="H57" s="10"/>
      <c r="I57" s="10"/>
      <c r="J57" s="10"/>
      <c r="K57" s="10"/>
    </row>
    <row r="58" spans="2:12" ht="15.75" x14ac:dyDescent="0.25">
      <c r="B58" s="13"/>
    </row>
    <row r="59" spans="2:12" ht="15.75" x14ac:dyDescent="0.25">
      <c r="B59" s="13"/>
    </row>
    <row r="60" spans="2:12" ht="15.75" x14ac:dyDescent="0.25">
      <c r="B60" s="13"/>
    </row>
    <row r="61" spans="2:12" ht="15.75" x14ac:dyDescent="0.25">
      <c r="B61" s="13"/>
    </row>
  </sheetData>
  <mergeCells count="20">
    <mergeCell ref="E23:H23"/>
    <mergeCell ref="I23:L23"/>
    <mergeCell ref="C24:D24"/>
    <mergeCell ref="E24:G24"/>
    <mergeCell ref="H54:L54"/>
    <mergeCell ref="B3:E3"/>
    <mergeCell ref="C25:D25"/>
    <mergeCell ref="E25:G25"/>
    <mergeCell ref="I25:K25"/>
    <mergeCell ref="L34:L35"/>
    <mergeCell ref="C26:D26"/>
    <mergeCell ref="E26:G26"/>
    <mergeCell ref="I26:K26"/>
    <mergeCell ref="I24:K24"/>
    <mergeCell ref="L32:L33"/>
    <mergeCell ref="L36:L37"/>
    <mergeCell ref="H32:K33"/>
    <mergeCell ref="H36:K37"/>
    <mergeCell ref="J20:K20"/>
    <mergeCell ref="B23:D23"/>
  </mergeCells>
  <phoneticPr fontId="18" type="noConversion"/>
  <pageMargins left="0.78740157499999996" right="0.78740157499999996" top="0.984251969" bottom="0.984251969" header="0.4921259845" footer="0.4921259845"/>
  <pageSetup paperSize="9" scale="45" orientation="portrait" copies="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3C767-BF67-4178-B070-2A475108EA51}">
  <sheetPr>
    <tabColor indexed="12"/>
    <pageSetUpPr fitToPage="1"/>
  </sheetPr>
  <dimension ref="A1:F35"/>
  <sheetViews>
    <sheetView showGridLines="0" topLeftCell="A23" zoomScale="85" zoomScaleNormal="85" workbookViewId="0">
      <selection activeCell="F35" sqref="F35"/>
    </sheetView>
  </sheetViews>
  <sheetFormatPr defaultRowHeight="12.75" x14ac:dyDescent="0.2"/>
  <cols>
    <col min="1" max="1" width="30.5703125" customWidth="1"/>
    <col min="2" max="2" width="15.28515625" customWidth="1"/>
    <col min="3" max="3" width="12.28515625" customWidth="1"/>
    <col min="4" max="4" width="19.5703125" customWidth="1"/>
    <col min="5" max="5" width="22" customWidth="1"/>
    <col min="6" max="6" width="21.7109375" customWidth="1"/>
    <col min="9" max="9" width="16.140625" customWidth="1"/>
  </cols>
  <sheetData>
    <row r="1" spans="1:6" ht="26.25" customHeight="1" x14ac:dyDescent="0.2">
      <c r="A1" s="48" t="s">
        <v>7</v>
      </c>
      <c r="B1" s="8" t="s">
        <v>24</v>
      </c>
      <c r="C1" s="1"/>
      <c r="D1" s="2"/>
      <c r="E1" s="2"/>
      <c r="F1" s="2"/>
    </row>
    <row r="2" spans="1:6" ht="13.5" thickBot="1" x14ac:dyDescent="0.25">
      <c r="A2" s="6" t="s">
        <v>4</v>
      </c>
      <c r="B2" s="5"/>
      <c r="C2" s="6"/>
      <c r="D2" s="2"/>
      <c r="E2" s="2"/>
      <c r="F2" s="2"/>
    </row>
    <row r="3" spans="1:6" ht="13.5" thickBot="1" x14ac:dyDescent="0.25">
      <c r="A3" s="150" t="s">
        <v>8</v>
      </c>
      <c r="B3" s="151"/>
      <c r="C3" s="152"/>
      <c r="D3" s="2"/>
      <c r="E3" s="2"/>
      <c r="F3" s="2"/>
    </row>
    <row r="4" spans="1:6" ht="13.5" thickBot="1" x14ac:dyDescent="0.25">
      <c r="B4" s="2"/>
      <c r="C4" s="2"/>
      <c r="D4" s="2"/>
      <c r="E4" s="2"/>
      <c r="F4" s="2"/>
    </row>
    <row r="5" spans="1:6" ht="63.75" customHeight="1" thickBot="1" x14ac:dyDescent="0.25">
      <c r="A5" s="81" t="s">
        <v>23</v>
      </c>
      <c r="B5" s="82" t="s">
        <v>39</v>
      </c>
      <c r="C5" s="82" t="s">
        <v>58</v>
      </c>
      <c r="D5" s="83" t="s">
        <v>48</v>
      </c>
      <c r="E5" s="84" t="s">
        <v>38</v>
      </c>
      <c r="F5" s="85" t="s">
        <v>62</v>
      </c>
    </row>
    <row r="6" spans="1:6" ht="34.5" customHeight="1" thickTop="1" x14ac:dyDescent="0.25">
      <c r="A6" s="86" t="s">
        <v>9</v>
      </c>
      <c r="B6" s="87" t="s">
        <v>18</v>
      </c>
      <c r="C6" s="88"/>
      <c r="D6" s="104"/>
      <c r="E6" s="102"/>
      <c r="F6" s="89"/>
    </row>
    <row r="7" spans="1:6" ht="34.5" customHeight="1" thickBot="1" x14ac:dyDescent="0.3">
      <c r="A7" s="157" t="s">
        <v>57</v>
      </c>
      <c r="B7" s="158"/>
      <c r="C7" s="108">
        <v>6</v>
      </c>
      <c r="D7" s="105">
        <v>0</v>
      </c>
      <c r="E7" s="111">
        <f>C7*D7*730</f>
        <v>0</v>
      </c>
      <c r="F7" s="97">
        <v>6</v>
      </c>
    </row>
    <row r="8" spans="1:6" ht="34.5" customHeight="1" thickTop="1" x14ac:dyDescent="0.25">
      <c r="A8" s="86" t="s">
        <v>9</v>
      </c>
      <c r="B8" s="87" t="s">
        <v>17</v>
      </c>
      <c r="C8" s="88"/>
      <c r="D8" s="104"/>
      <c r="E8" s="103"/>
      <c r="F8" s="90"/>
    </row>
    <row r="9" spans="1:6" ht="34.5" customHeight="1" thickBot="1" x14ac:dyDescent="0.3">
      <c r="A9" s="159" t="s">
        <v>59</v>
      </c>
      <c r="B9" s="160"/>
      <c r="C9" s="108">
        <v>1</v>
      </c>
      <c r="D9" s="105">
        <v>0</v>
      </c>
      <c r="E9" s="107">
        <f>C9*D9*730</f>
        <v>0</v>
      </c>
      <c r="F9" s="98">
        <v>1</v>
      </c>
    </row>
    <row r="10" spans="1:6" ht="33.75" customHeight="1" thickTop="1" x14ac:dyDescent="0.25">
      <c r="A10" s="86" t="s">
        <v>0</v>
      </c>
      <c r="B10" s="87" t="s">
        <v>18</v>
      </c>
      <c r="C10" s="91"/>
      <c r="D10" s="104"/>
      <c r="E10" s="102"/>
      <c r="F10" s="89"/>
    </row>
    <row r="11" spans="1:6" ht="30" customHeight="1" thickBot="1" x14ac:dyDescent="0.3">
      <c r="A11" s="157" t="s">
        <v>57</v>
      </c>
      <c r="B11" s="158"/>
      <c r="C11" s="109">
        <v>1</v>
      </c>
      <c r="D11" s="105">
        <v>0</v>
      </c>
      <c r="E11" s="111">
        <f>C11*D11*730</f>
        <v>0</v>
      </c>
      <c r="F11" s="97">
        <v>11</v>
      </c>
    </row>
    <row r="12" spans="1:6" ht="33.75" customHeight="1" thickTop="1" x14ac:dyDescent="0.25">
      <c r="A12" s="92" t="s">
        <v>10</v>
      </c>
      <c r="B12" s="93" t="s">
        <v>53</v>
      </c>
      <c r="C12" s="94"/>
      <c r="D12" s="104"/>
      <c r="E12" s="103"/>
      <c r="F12" s="90"/>
    </row>
    <row r="13" spans="1:6" ht="21.75" customHeight="1" thickBot="1" x14ac:dyDescent="0.3">
      <c r="A13" s="159" t="s">
        <v>59</v>
      </c>
      <c r="B13" s="160"/>
      <c r="C13" s="109">
        <v>1</v>
      </c>
      <c r="D13" s="105">
        <v>0</v>
      </c>
      <c r="E13" s="111">
        <f>C13*D13*730</f>
        <v>0</v>
      </c>
      <c r="F13" s="97">
        <v>2</v>
      </c>
    </row>
    <row r="14" spans="1:6" ht="33.75" customHeight="1" thickTop="1" x14ac:dyDescent="0.25">
      <c r="A14" s="92" t="s">
        <v>10</v>
      </c>
      <c r="B14" s="93" t="s">
        <v>17</v>
      </c>
      <c r="C14" s="94"/>
      <c r="D14" s="104"/>
      <c r="E14" s="103"/>
      <c r="F14" s="90"/>
    </row>
    <row r="15" spans="1:6" ht="34.5" customHeight="1" thickBot="1" x14ac:dyDescent="0.3">
      <c r="A15" s="159" t="s">
        <v>59</v>
      </c>
      <c r="B15" s="160"/>
      <c r="C15" s="109">
        <v>1</v>
      </c>
      <c r="D15" s="105">
        <v>0</v>
      </c>
      <c r="E15" s="107">
        <f>C15*D15*730</f>
        <v>0</v>
      </c>
      <c r="F15" s="97">
        <v>3</v>
      </c>
    </row>
    <row r="16" spans="1:6" ht="29.25" customHeight="1" thickTop="1" x14ac:dyDescent="0.25">
      <c r="A16" s="86" t="s">
        <v>10</v>
      </c>
      <c r="B16" s="87" t="s">
        <v>18</v>
      </c>
      <c r="C16" s="91"/>
      <c r="D16" s="104"/>
      <c r="E16" s="102"/>
      <c r="F16" s="89"/>
    </row>
    <row r="17" spans="1:6" ht="31.5" customHeight="1" thickBot="1" x14ac:dyDescent="0.3">
      <c r="A17" s="157" t="s">
        <v>57</v>
      </c>
      <c r="B17" s="158"/>
      <c r="C17" s="109">
        <v>2</v>
      </c>
      <c r="D17" s="105">
        <v>0</v>
      </c>
      <c r="E17" s="107">
        <f>C17*D17*730</f>
        <v>0</v>
      </c>
      <c r="F17" s="99">
        <v>1</v>
      </c>
    </row>
    <row r="18" spans="1:6" ht="31.5" customHeight="1" thickTop="1" x14ac:dyDescent="0.25">
      <c r="A18" s="86" t="s">
        <v>14</v>
      </c>
      <c r="B18" s="87" t="s">
        <v>17</v>
      </c>
      <c r="C18" s="91"/>
      <c r="D18" s="104"/>
      <c r="E18" s="102"/>
      <c r="F18" s="89"/>
    </row>
    <row r="19" spans="1:6" ht="31.5" customHeight="1" thickBot="1" x14ac:dyDescent="0.3">
      <c r="A19" s="157" t="s">
        <v>57</v>
      </c>
      <c r="B19" s="158"/>
      <c r="C19" s="109">
        <v>1</v>
      </c>
      <c r="D19" s="105">
        <v>0</v>
      </c>
      <c r="E19" s="111">
        <f>C19*D19*730</f>
        <v>0</v>
      </c>
      <c r="F19" s="99">
        <v>1</v>
      </c>
    </row>
    <row r="20" spans="1:6" ht="30" customHeight="1" thickTop="1" x14ac:dyDescent="0.25">
      <c r="A20" s="92" t="s">
        <v>1</v>
      </c>
      <c r="B20" s="93" t="s">
        <v>18</v>
      </c>
      <c r="C20" s="94"/>
      <c r="D20" s="104"/>
      <c r="E20" s="103"/>
      <c r="F20" s="90"/>
    </row>
    <row r="21" spans="1:6" ht="36" customHeight="1" thickBot="1" x14ac:dyDescent="0.3">
      <c r="A21" s="161" t="s">
        <v>60</v>
      </c>
      <c r="B21" s="162"/>
      <c r="C21" s="110">
        <v>3</v>
      </c>
      <c r="D21" s="105">
        <v>0</v>
      </c>
      <c r="E21" s="107">
        <f>C21*D21*730</f>
        <v>0</v>
      </c>
      <c r="F21" s="100">
        <v>12</v>
      </c>
    </row>
    <row r="22" spans="1:6" ht="33" customHeight="1" thickTop="1" x14ac:dyDescent="0.25">
      <c r="A22" s="86" t="s">
        <v>11</v>
      </c>
      <c r="B22" s="87" t="s">
        <v>18</v>
      </c>
      <c r="C22" s="91"/>
      <c r="D22" s="104"/>
      <c r="E22" s="102"/>
      <c r="F22" s="89"/>
    </row>
    <row r="23" spans="1:6" ht="29.25" customHeight="1" thickBot="1" x14ac:dyDescent="0.3">
      <c r="A23" s="153" t="s">
        <v>57</v>
      </c>
      <c r="B23" s="154"/>
      <c r="C23" s="109">
        <v>1</v>
      </c>
      <c r="D23" s="105">
        <v>0</v>
      </c>
      <c r="E23" s="111">
        <f>C23*D23*730</f>
        <v>0</v>
      </c>
      <c r="F23" s="99">
        <v>1</v>
      </c>
    </row>
    <row r="24" spans="1:6" ht="31.5" customHeight="1" thickTop="1" x14ac:dyDescent="0.25">
      <c r="A24" s="92" t="s">
        <v>12</v>
      </c>
      <c r="B24" s="93" t="s">
        <v>18</v>
      </c>
      <c r="C24" s="94"/>
      <c r="D24" s="104"/>
      <c r="E24" s="103"/>
      <c r="F24" s="90"/>
    </row>
    <row r="25" spans="1:6" ht="35.25" customHeight="1" thickBot="1" x14ac:dyDescent="0.3">
      <c r="A25" s="161" t="s">
        <v>60</v>
      </c>
      <c r="B25" s="162"/>
      <c r="C25" s="108">
        <v>1</v>
      </c>
      <c r="D25" s="105">
        <v>0</v>
      </c>
      <c r="E25" s="107">
        <f>C25*D25*730</f>
        <v>0</v>
      </c>
      <c r="F25" s="101">
        <v>1</v>
      </c>
    </row>
    <row r="26" spans="1:6" ht="40.5" customHeight="1" thickTop="1" x14ac:dyDescent="0.25">
      <c r="A26" s="95" t="s">
        <v>13</v>
      </c>
      <c r="B26" s="87" t="s">
        <v>20</v>
      </c>
      <c r="C26" s="91"/>
      <c r="D26" s="104"/>
      <c r="E26" s="102"/>
      <c r="F26" s="89"/>
    </row>
    <row r="27" spans="1:6" ht="37.5" customHeight="1" thickBot="1" x14ac:dyDescent="0.3">
      <c r="A27" s="155" t="s">
        <v>60</v>
      </c>
      <c r="B27" s="156"/>
      <c r="C27" s="109">
        <v>2</v>
      </c>
      <c r="D27" s="105">
        <v>0</v>
      </c>
      <c r="E27" s="107">
        <f>C27*D27*730</f>
        <v>0</v>
      </c>
      <c r="F27" s="99">
        <v>2</v>
      </c>
    </row>
    <row r="28" spans="1:6" ht="40.5" customHeight="1" thickTop="1" x14ac:dyDescent="0.25">
      <c r="A28" s="96" t="s">
        <v>13</v>
      </c>
      <c r="B28" s="93" t="s">
        <v>21</v>
      </c>
      <c r="C28" s="94"/>
      <c r="D28" s="104"/>
      <c r="E28" s="102"/>
      <c r="F28" s="90"/>
    </row>
    <row r="29" spans="1:6" ht="23.25" customHeight="1" thickBot="1" x14ac:dyDescent="0.3">
      <c r="A29" s="161" t="s">
        <v>60</v>
      </c>
      <c r="B29" s="162"/>
      <c r="C29" s="108">
        <v>4</v>
      </c>
      <c r="D29" s="106">
        <v>0</v>
      </c>
      <c r="E29" s="107">
        <f>C29*D29*730</f>
        <v>0</v>
      </c>
      <c r="F29" s="101">
        <v>1</v>
      </c>
    </row>
    <row r="30" spans="1:6" ht="23.25" customHeight="1" thickTop="1" thickBot="1" x14ac:dyDescent="0.3">
      <c r="A30" s="157" t="s">
        <v>57</v>
      </c>
      <c r="B30" s="158"/>
      <c r="C30" s="108">
        <v>1</v>
      </c>
      <c r="D30" s="105">
        <v>0</v>
      </c>
      <c r="E30" s="107">
        <f>C30*D30*730</f>
        <v>0</v>
      </c>
      <c r="F30" s="101">
        <v>1</v>
      </c>
    </row>
    <row r="31" spans="1:6" s="9" customFormat="1" ht="37.5" customHeight="1" thickTop="1" x14ac:dyDescent="0.25">
      <c r="A31" s="95" t="s">
        <v>13</v>
      </c>
      <c r="B31" s="87" t="s">
        <v>22</v>
      </c>
      <c r="C31" s="91"/>
      <c r="D31" s="104"/>
      <c r="E31" s="102"/>
      <c r="F31" s="89"/>
    </row>
    <row r="32" spans="1:6" ht="36.75" customHeight="1" thickBot="1" x14ac:dyDescent="0.3">
      <c r="A32" s="161" t="s">
        <v>60</v>
      </c>
      <c r="B32" s="162"/>
      <c r="C32" s="109">
        <v>1</v>
      </c>
      <c r="D32" s="105">
        <v>0</v>
      </c>
      <c r="E32" s="107">
        <f>C32*D32*730</f>
        <v>0</v>
      </c>
      <c r="F32" s="99">
        <v>2</v>
      </c>
    </row>
    <row r="33" spans="1:6" ht="39" customHeight="1" thickTop="1" x14ac:dyDescent="0.25">
      <c r="A33" s="86" t="s">
        <v>15</v>
      </c>
      <c r="B33" s="87" t="s">
        <v>18</v>
      </c>
      <c r="C33" s="91"/>
      <c r="D33" s="104"/>
      <c r="E33" s="102"/>
      <c r="F33" s="89"/>
    </row>
    <row r="34" spans="1:6" ht="29.25" customHeight="1" thickBot="1" x14ac:dyDescent="0.3">
      <c r="A34" s="157" t="s">
        <v>57</v>
      </c>
      <c r="B34" s="158"/>
      <c r="C34" s="166">
        <v>1</v>
      </c>
      <c r="D34" s="105">
        <v>0</v>
      </c>
      <c r="E34" s="107">
        <f>C34*D34*730</f>
        <v>0</v>
      </c>
      <c r="F34" s="99">
        <v>1</v>
      </c>
    </row>
    <row r="35" spans="1:6" ht="57.75" customHeight="1" thickTop="1" thickBot="1" x14ac:dyDescent="0.25">
      <c r="A35" s="163" t="s">
        <v>55</v>
      </c>
      <c r="B35" s="164"/>
      <c r="C35" s="164"/>
      <c r="D35" s="165"/>
      <c r="E35" s="68">
        <f>SUM(E6:E34)</f>
        <v>0</v>
      </c>
      <c r="F35" s="49">
        <f>SUM(F6:F34)</f>
        <v>46</v>
      </c>
    </row>
  </sheetData>
  <mergeCells count="17">
    <mergeCell ref="A35:D35"/>
    <mergeCell ref="A30:B30"/>
    <mergeCell ref="A32:B32"/>
    <mergeCell ref="A13:B13"/>
    <mergeCell ref="A11:B11"/>
    <mergeCell ref="A34:B34"/>
    <mergeCell ref="A29:B29"/>
    <mergeCell ref="A3:C3"/>
    <mergeCell ref="A23:B23"/>
    <mergeCell ref="A27:B27"/>
    <mergeCell ref="A7:B7"/>
    <mergeCell ref="A9:B9"/>
    <mergeCell ref="A25:B25"/>
    <mergeCell ref="A19:B19"/>
    <mergeCell ref="A17:B17"/>
    <mergeCell ref="A15:B15"/>
    <mergeCell ref="A21:B21"/>
  </mergeCells>
  <phoneticPr fontId="18" type="noConversion"/>
  <pageMargins left="0.78740157499999996" right="0.78740157499999996" top="0.984251969" bottom="0.984251969" header="0.4921259845" footer="0.4921259845"/>
  <pageSetup paperSize="9" scale="61" orientation="portrait" copies="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9e8106a218e014487f39e0e9a68b2012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0476a63c61f41902e90768ab46a6cbdf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FCE09-A95C-41DB-B3C5-028DE0B548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12E4C1-2C26-4E27-AD3B-AC72CABCD2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4A37D8-B5AF-405E-A97C-3B7C26D84D98}">
  <ds:schemaRefs>
    <ds:schemaRef ds:uri="http://schemas.microsoft.com/office/2006/metadata/properties"/>
    <ds:schemaRef ds:uri="http://schemas.microsoft.com/office/infopath/2007/PartnerControls"/>
    <ds:schemaRef ds:uri="6bf57cb4-cbb8-4680-a8b6-f4925622197e"/>
    <ds:schemaRef ds:uri="5d7613ff-490a-4d5d-8dfb-fa737d9531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Příl. 1 smlouvy</vt:lpstr>
      <vt:lpstr>Příl. 2 smlouvy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holan</dc:creator>
  <cp:lastModifiedBy>Cinková Lenka</cp:lastModifiedBy>
  <cp:lastPrinted>2026-02-23T09:19:28Z</cp:lastPrinted>
  <dcterms:created xsi:type="dcterms:W3CDTF">2014-05-12T10:25:00Z</dcterms:created>
  <dcterms:modified xsi:type="dcterms:W3CDTF">2026-02-23T16:26:17Z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0x010100CDF6380CC98FDF47AA28C2758935E19D</vt:lpwstr>
  </property>
</Properties>
</file>