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4/Vyhrazený DNS_na ICT/066_Dodávka příslušenství k výpočetní technice 02_2024/"/>
    </mc:Choice>
  </mc:AlternateContent>
  <xr:revisionPtr revIDLastSave="18" documentId="8_{CB7A81A6-AD93-45A8-826A-1371BAFDA7A8}" xr6:coauthVersionLast="36" xr6:coauthVersionMax="36" xr10:uidLastSave="{BF736689-7314-40D1-BF02-9DAF2C30AE7C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33" i="1" l="1"/>
  <c r="F127" i="1"/>
  <c r="F114" i="1"/>
  <c r="F83" i="1"/>
  <c r="F74" i="1"/>
  <c r="F55" i="1"/>
  <c r="F40" i="1"/>
  <c r="F25" i="1"/>
  <c r="F16" i="1"/>
  <c r="E134" i="1" l="1"/>
  <c r="I133" i="1"/>
  <c r="J128" i="1"/>
  <c r="J133" i="1" s="1"/>
  <c r="I127" i="1" l="1"/>
  <c r="J119" i="1"/>
  <c r="J115" i="1"/>
  <c r="J108" i="1"/>
  <c r="J101" i="1"/>
  <c r="I114" i="1"/>
  <c r="J94" i="1"/>
  <c r="J84" i="1"/>
  <c r="I83" i="1"/>
  <c r="J75" i="1"/>
  <c r="J83" i="1" s="1"/>
  <c r="J127" i="1" l="1"/>
  <c r="J114" i="1"/>
  <c r="I74" i="1"/>
  <c r="J67" i="1"/>
  <c r="J56" i="1"/>
  <c r="I55" i="1"/>
  <c r="J41" i="1"/>
  <c r="J55" i="1" s="1"/>
  <c r="I16" i="1"/>
  <c r="J74" i="1" l="1"/>
  <c r="I40" i="1"/>
  <c r="J26" i="1"/>
  <c r="J40" i="1" s="1"/>
  <c r="I25" i="1"/>
  <c r="J17" i="1"/>
  <c r="J8" i="1"/>
  <c r="J16" i="1" s="1"/>
  <c r="J25" i="1" l="1"/>
  <c r="J134" i="1" s="1"/>
  <c r="J135" i="1" s="1"/>
</calcChain>
</file>

<file path=xl/sharedStrings.xml><?xml version="1.0" encoding="utf-8"?>
<sst xmlns="http://schemas.openxmlformats.org/spreadsheetml/2006/main" count="272" uniqueCount="185">
  <si>
    <t>POŽADOVANÉ PAMAMETRY</t>
  </si>
  <si>
    <t>KONKRÉTNÍ PARAMETRY NABÍZENÉHO ZAŘÍZENÍ</t>
  </si>
  <si>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</si>
  <si>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</si>
  <si>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</si>
  <si>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</si>
  <si>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</si>
  <si>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</si>
  <si>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Nabídková cena celkem v Kč bez DPH</t>
  </si>
  <si>
    <t>CELKOVÁ CENA ZA POLOŽKU v Kč bez DPH</t>
  </si>
  <si>
    <t>,</t>
  </si>
  <si>
    <t>Celkem za žádanku</t>
  </si>
  <si>
    <t>Záruka</t>
  </si>
  <si>
    <t>min. 24 měs.</t>
  </si>
  <si>
    <t>Kapacita</t>
  </si>
  <si>
    <t>Rozměry</t>
  </si>
  <si>
    <t>min. 36 měs.</t>
  </si>
  <si>
    <t>Připojení</t>
  </si>
  <si>
    <t>Určení</t>
  </si>
  <si>
    <t>Příslušenství</t>
  </si>
  <si>
    <t>Vlastnosti</t>
  </si>
  <si>
    <t>Monitor</t>
  </si>
  <si>
    <t>Úhlopříčka</t>
  </si>
  <si>
    <t>Panel</t>
  </si>
  <si>
    <t>Rozlišení</t>
  </si>
  <si>
    <t>Obnovovací frekvence</t>
  </si>
  <si>
    <t>Odezva</t>
  </si>
  <si>
    <t>Povrch displeje</t>
  </si>
  <si>
    <t>antireflexní</t>
  </si>
  <si>
    <t>Poměr stran</t>
  </si>
  <si>
    <t>16:9</t>
  </si>
  <si>
    <t>Barevné pokrytí</t>
  </si>
  <si>
    <t>Pevný disk</t>
  </si>
  <si>
    <t>min. 256GB</t>
  </si>
  <si>
    <t>Typ/ formát</t>
  </si>
  <si>
    <t>pro Full HD záznam</t>
  </si>
  <si>
    <t>Rychlostní rating</t>
  </si>
  <si>
    <t>class- 10, class video- V30, UHS-I, UHS class- U3 nebo vyšší</t>
  </si>
  <si>
    <t>Rychlost čtení/ zápisu</t>
  </si>
  <si>
    <t>min. 300/ 140 MS/s</t>
  </si>
  <si>
    <t>microSDXC</t>
  </si>
  <si>
    <t>teplotní, vodní, nárazová a rentgenová odolnost</t>
  </si>
  <si>
    <t>min. 2GB</t>
  </si>
  <si>
    <t>Průmyslová paměťová karta</t>
  </si>
  <si>
    <t>Technologie</t>
  </si>
  <si>
    <t>režim SLC, read disturbance, garbage collection, wear levelling, bad block management</t>
  </si>
  <si>
    <t>Firmware</t>
  </si>
  <si>
    <t>funkce ECC, podpora S.M.A.R.T.</t>
  </si>
  <si>
    <t>Hardware</t>
  </si>
  <si>
    <t>standardy RoHS 2.0, elektrostatická ochrana</t>
  </si>
  <si>
    <t>min. 20MB/s</t>
  </si>
  <si>
    <t>Form factor</t>
  </si>
  <si>
    <t>SD flash</t>
  </si>
  <si>
    <t>min. 27"</t>
  </si>
  <si>
    <t>min. 2560x1440 QuadHD</t>
  </si>
  <si>
    <t>LCD IPS</t>
  </si>
  <si>
    <t>min. 165Mz</t>
  </si>
  <si>
    <t>max. 1ms</t>
  </si>
  <si>
    <t>Maximální jas/ kontrast</t>
  </si>
  <si>
    <t>alespoň 300cd/m2/ 1000:1</t>
  </si>
  <si>
    <t>min. 2x HDMI 2.0, min. 1x DisplayPort 1.4, audio jack</t>
  </si>
  <si>
    <t>min. 99% sRGB</t>
  </si>
  <si>
    <t>rovná konstrukce, nastavitelná výška, pivot, filtr modrého světla, flicker-free, VESA 100x100</t>
  </si>
  <si>
    <t>min. 24"</t>
  </si>
  <si>
    <t>min. 1920x1080 FullHD</t>
  </si>
  <si>
    <t>min. 140Mz</t>
  </si>
  <si>
    <t>rovná konstrukce, flicker-free, VESA 100x100, FreeSync</t>
  </si>
  <si>
    <t>min. 2x HDMI 1.4, min. 1x DisplayPort, audio jack</t>
  </si>
  <si>
    <t>min. 54x55x29cm</t>
  </si>
  <si>
    <t>kabel HDMI</t>
  </si>
  <si>
    <t>Kapacita úložiště</t>
  </si>
  <si>
    <t>min. 4000GB</t>
  </si>
  <si>
    <t>HDD/ 3.5"</t>
  </si>
  <si>
    <t>Použití</t>
  </si>
  <si>
    <t>do PC, datová úložiště, pro monitorovací systémy, interní</t>
  </si>
  <si>
    <t>Interní rozhraní</t>
  </si>
  <si>
    <t>SATA III</t>
  </si>
  <si>
    <t>min. 180MB/s</t>
  </si>
  <si>
    <t>Vyrovnávací paměť</t>
  </si>
  <si>
    <t>min. 256MB</t>
  </si>
  <si>
    <t>Hlučnost</t>
  </si>
  <si>
    <t>max. 30dB(A)</t>
  </si>
  <si>
    <t>Mean Time Before Failure</t>
  </si>
  <si>
    <t>min. 1 000 000h</t>
  </si>
  <si>
    <t>Technologie zápisu</t>
  </si>
  <si>
    <t>CMR</t>
  </si>
  <si>
    <t>HDMI kabel</t>
  </si>
  <si>
    <t>Typ</t>
  </si>
  <si>
    <t>propojovací</t>
  </si>
  <si>
    <t>První male konektor</t>
  </si>
  <si>
    <t>2x HDMI 2.0</t>
  </si>
  <si>
    <t>Délka</t>
  </si>
  <si>
    <t>min. 5m</t>
  </si>
  <si>
    <t>Zakončení</t>
  </si>
  <si>
    <t>rovné</t>
  </si>
  <si>
    <t>Koncovka</t>
  </si>
  <si>
    <t>oboustranná</t>
  </si>
  <si>
    <t>Operační paměť</t>
  </si>
  <si>
    <t>Provedení</t>
  </si>
  <si>
    <t>DIMM</t>
  </si>
  <si>
    <t>DDR4</t>
  </si>
  <si>
    <t>Velikost RAM</t>
  </si>
  <si>
    <t>min. 16GB (2x8GB)</t>
  </si>
  <si>
    <t>Propustnost</t>
  </si>
  <si>
    <t>25 000- 26 000 MB/s</t>
  </si>
  <si>
    <t>Časování</t>
  </si>
  <si>
    <t>16-18-18-38</t>
  </si>
  <si>
    <t>Unbuffered, XMP 2.0</t>
  </si>
  <si>
    <t>min. 2000GB</t>
  </si>
  <si>
    <t>Typ úložiště/ formát</t>
  </si>
  <si>
    <t>do PC, interní</t>
  </si>
  <si>
    <t>Rozhraní interní</t>
  </si>
  <si>
    <t>min. 220MB/s</t>
  </si>
  <si>
    <t>SMR</t>
  </si>
  <si>
    <t>Work Load Rate</t>
  </si>
  <si>
    <t>min. 55TB/ rok</t>
  </si>
  <si>
    <t>Kryt pevného disku</t>
  </si>
  <si>
    <t>Podporovaný formát disků</t>
  </si>
  <si>
    <t>3,5"</t>
  </si>
  <si>
    <t>Konektory</t>
  </si>
  <si>
    <t>USB 3.0 Micro-B (USB 3.2 Gen 1)</t>
  </si>
  <si>
    <t>LED indikace</t>
  </si>
  <si>
    <t>Materiál</t>
  </si>
  <si>
    <t>hliník, guma</t>
  </si>
  <si>
    <t>Součást balení</t>
  </si>
  <si>
    <t>napájecí adaptér</t>
  </si>
  <si>
    <t>Webkamera</t>
  </si>
  <si>
    <t>video alespoň 1280x720px (HD), fotografie min. 1Mpx</t>
  </si>
  <si>
    <t>vestavěný mikrofon, pevné ostření, skládací mechanismus</t>
  </si>
  <si>
    <t>Zorný úhel</t>
  </si>
  <si>
    <t>min. 68°</t>
  </si>
  <si>
    <t>Win 11, Win 10, Win 8, Win 7, Win Vista, Win XP, Linux</t>
  </si>
  <si>
    <t>Uchycení</t>
  </si>
  <si>
    <t>na klip</t>
  </si>
  <si>
    <t>Sluchátka</t>
  </si>
  <si>
    <t>Provedení/ konstrukce</t>
  </si>
  <si>
    <t>okolo uší/ uzavřená</t>
  </si>
  <si>
    <t>3,5mm jack, min. 2m kabel (vedený jednostranně)</t>
  </si>
  <si>
    <t>Vlastnosti a  funkce</t>
  </si>
  <si>
    <t>Frekvence</t>
  </si>
  <si>
    <t>min. 20Hz- 20 000Hz, měnič 50mm</t>
  </si>
  <si>
    <t>mikrofon (sklápěcí, směrové snímání), ovládání hlasitosti, omezení hlasitosti 90dB</t>
  </si>
  <si>
    <t>Redukce</t>
  </si>
  <si>
    <t>pro 2,5" disk na 3,5" formát</t>
  </si>
  <si>
    <t>HotSwap tray</t>
  </si>
  <si>
    <t>Kompatibilita</t>
  </si>
  <si>
    <t>s šasi Supermicro</t>
  </si>
  <si>
    <t>SSD Disk</t>
  </si>
  <si>
    <t>interní</t>
  </si>
  <si>
    <t>min. 480GB</t>
  </si>
  <si>
    <t>Sekvenční čtení/ zápis</t>
  </si>
  <si>
    <t>min. 550/ 500MB/s</t>
  </si>
  <si>
    <t>Náhodné čtení/ zápis</t>
  </si>
  <si>
    <t>min. 98000/ 12000 IOPS</t>
  </si>
  <si>
    <t>Formát</t>
  </si>
  <si>
    <t>Rozhraní</t>
  </si>
  <si>
    <t>SATA III 6Gbit/s</t>
  </si>
  <si>
    <t>2,5" klasický interní</t>
  </si>
  <si>
    <t>Napájecí adaptér</t>
  </si>
  <si>
    <t>Výkon napájecího zdroje</t>
  </si>
  <si>
    <t>min. 330W</t>
  </si>
  <si>
    <t>plně kompatibilní s NTB Dell G15 5530 (ST DTR4BX)</t>
  </si>
  <si>
    <t>7,4x5mm</t>
  </si>
  <si>
    <t>Takto podbarvená pole dodavatel povinně vyplní</t>
  </si>
  <si>
    <t>Zadavatel stanovuje tyto minimální technické požadavky:</t>
  </si>
  <si>
    <t>Předpokládaná hodnota za ks</t>
  </si>
  <si>
    <t>24100722
ONIM</t>
  </si>
  <si>
    <t>24100705
ODZ</t>
  </si>
  <si>
    <t>24100721
ONIM</t>
  </si>
  <si>
    <t>24100723
ONIM</t>
  </si>
  <si>
    <t>24100714
ONIM</t>
  </si>
  <si>
    <t>24100746
OU</t>
  </si>
  <si>
    <t>24100734
ONIM</t>
  </si>
  <si>
    <t>24100755
CERN LM</t>
  </si>
  <si>
    <t>24100759
ESS LM
ONIM</t>
  </si>
  <si>
    <t>podpis oprávněné osoby dodavatele</t>
  </si>
  <si>
    <t>Nabídková cena celkem v Kč s DPH</t>
  </si>
  <si>
    <t xml:space="preserve"> NABÍDKOVÁ CENA ZA JEDNOTKU v Kč bez DPH</t>
  </si>
  <si>
    <t>POŽADOVANÁ HODNOTA (BEZ DPH)</t>
  </si>
  <si>
    <t>POČET</t>
  </si>
  <si>
    <t>Paměťová karta + adaptér</t>
  </si>
  <si>
    <t>min. 60x45x29cm</t>
  </si>
  <si>
    <t>Interní č. žádanky</t>
  </si>
  <si>
    <t>Podpora OS</t>
  </si>
  <si>
    <t>Příloha ke Kupní smlouvě - Technická specifikace k VZ "Dodávka příslušenství k výpočetní technice 02/2024"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</si>
</sst>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 applyFont="1" applyAlignment="1"/>
    <xf numFmtId="0" fontId="2" fillId="0" borderId="0" xfId="0" applyFont="1"/>
    <xf numFmtId="0" fontId="10" fillId="0" borderId="0" xfId="0" applyFont="1" applyAlignment="1"/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wrapText="1"/>
    </xf>
    <xf numFmtId="6" fontId="12" fillId="3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top" wrapText="1"/>
    </xf>
    <xf numFmtId="164" fontId="11" fillId="2" borderId="12" xfId="0" applyNumberFormat="1" applyFont="1" applyFill="1" applyBorder="1"/>
    <xf numFmtId="0" fontId="0" fillId="0" borderId="0" xfId="0" applyFont="1" applyAlignment="1"/>
    <xf numFmtId="0" fontId="0" fillId="0" borderId="0" xfId="0" applyFont="1" applyAlignment="1"/>
    <xf numFmtId="6" fontId="5" fillId="6" borderId="15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2" fillId="0" borderId="14" xfId="0" applyNumberFormat="1" applyFont="1" applyBorder="1"/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3" fontId="2" fillId="0" borderId="11" xfId="0" applyNumberFormat="1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6" fontId="9" fillId="8" borderId="5" xfId="0" applyNumberFormat="1" applyFont="1" applyFill="1" applyBorder="1" applyAlignment="1">
      <alignment horizontal="center" vertical="center" wrapText="1"/>
    </xf>
    <xf numFmtId="6" fontId="9" fillId="8" borderId="13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8" fillId="0" borderId="0" xfId="0" applyFont="1" applyAlignment="1"/>
    <xf numFmtId="0" fontId="14" fillId="0" borderId="0" xfId="0" applyFont="1"/>
    <xf numFmtId="0" fontId="0" fillId="0" borderId="0" xfId="0"/>
    <xf numFmtId="0" fontId="15" fillId="0" borderId="0" xfId="0" applyFont="1"/>
    <xf numFmtId="0" fontId="0" fillId="9" borderId="21" xfId="0" applyFont="1" applyFill="1" applyBorder="1"/>
    <xf numFmtId="0" fontId="0" fillId="0" borderId="0" xfId="0" applyFont="1"/>
    <xf numFmtId="0" fontId="13" fillId="0" borderId="0" xfId="0" applyFont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/>
    <xf numFmtId="0" fontId="16" fillId="0" borderId="0" xfId="0" applyFont="1" applyAlignment="1"/>
    <xf numFmtId="0" fontId="11" fillId="5" borderId="2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2" fillId="12" borderId="17" xfId="0" applyNumberFormat="1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6" fontId="6" fillId="15" borderId="24" xfId="0" applyNumberFormat="1" applyFont="1" applyFill="1" applyBorder="1" applyAlignment="1">
      <alignment horizontal="center" vertical="center"/>
    </xf>
    <xf numFmtId="6" fontId="6" fillId="15" borderId="25" xfId="0" applyNumberFormat="1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10" borderId="2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wrapText="1"/>
    </xf>
    <xf numFmtId="0" fontId="2" fillId="7" borderId="18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16" borderId="26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6" fillId="16" borderId="28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wrapText="1"/>
    </xf>
    <xf numFmtId="164" fontId="2" fillId="0" borderId="30" xfId="0" applyNumberFormat="1" applyFont="1" applyBorder="1" applyAlignment="1">
      <alignment horizontal="center" vertical="center"/>
    </xf>
    <xf numFmtId="3" fontId="2" fillId="0" borderId="31" xfId="0" applyNumberFormat="1" applyFont="1" applyBorder="1"/>
    <xf numFmtId="3" fontId="2" fillId="0" borderId="32" xfId="0" applyNumberFormat="1" applyFont="1" applyBorder="1"/>
    <xf numFmtId="164" fontId="11" fillId="2" borderId="32" xfId="0" applyNumberFormat="1" applyFont="1" applyFill="1" applyBorder="1"/>
    <xf numFmtId="164" fontId="6" fillId="16" borderId="33" xfId="0" applyNumberFormat="1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/>
    </xf>
    <xf numFmtId="0" fontId="4" fillId="10" borderId="36" xfId="0" applyFont="1" applyFill="1" applyBorder="1"/>
    <xf numFmtId="0" fontId="5" fillId="10" borderId="37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top" wrapText="1"/>
    </xf>
    <xf numFmtId="0" fontId="7" fillId="10" borderId="39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vertical="center"/>
    </xf>
    <xf numFmtId="0" fontId="4" fillId="10" borderId="4" xfId="0" applyFont="1" applyFill="1" applyBorder="1"/>
    <xf numFmtId="0" fontId="4" fillId="10" borderId="4" xfId="0" applyFont="1" applyFill="1" applyBorder="1" applyAlignment="1">
      <alignment vertical="center" wrapText="1"/>
    </xf>
    <xf numFmtId="0" fontId="3" fillId="10" borderId="40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5" fillId="14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8"/>
  <sheetViews>
    <sheetView showGridLines="0" tabSelected="1" zoomScale="85" zoomScaleNormal="85" workbookViewId="0">
      <selection activeCell="C13" sqref="C13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23.125" customWidth="1"/>
    <col min="4" max="4" width="52.25" customWidth="1"/>
    <col min="5" max="5" width="9" style="2" customWidth="1"/>
    <col min="6" max="6" width="7.5" customWidth="1"/>
    <col min="7" max="7" width="23.5" style="69" customWidth="1"/>
    <col min="8" max="8" width="21.25" style="69" customWidth="1"/>
    <col min="9" max="9" width="13.625" customWidth="1"/>
    <col min="10" max="10" width="14.5" customWidth="1"/>
    <col min="11" max="12" width="7.625" customWidth="1"/>
  </cols>
  <sheetData>
    <row r="1" spans="1:12" ht="18.75" customHeight="1" x14ac:dyDescent="0.35">
      <c r="A1" s="33" t="s">
        <v>184</v>
      </c>
      <c r="B1" s="34"/>
      <c r="C1" s="32"/>
      <c r="D1" s="32"/>
      <c r="E1" s="43"/>
      <c r="F1" s="32"/>
      <c r="G1" s="62"/>
      <c r="H1" s="62"/>
      <c r="I1" s="1"/>
      <c r="J1" s="1"/>
      <c r="K1" s="1"/>
      <c r="L1" s="1"/>
    </row>
    <row r="2" spans="1:12" s="21" customFormat="1" ht="13.5" customHeight="1" x14ac:dyDescent="0.35">
      <c r="A2" s="33"/>
      <c r="B2" s="34"/>
      <c r="C2" s="32"/>
      <c r="D2" s="32"/>
      <c r="E2" s="43"/>
      <c r="F2" s="32"/>
      <c r="G2" s="62"/>
      <c r="H2" s="62"/>
      <c r="I2" s="1"/>
      <c r="J2" s="1"/>
      <c r="K2" s="1"/>
      <c r="L2" s="1"/>
    </row>
    <row r="3" spans="1:12" s="21" customFormat="1" ht="18.75" customHeight="1" x14ac:dyDescent="0.3">
      <c r="A3" s="36"/>
      <c r="B3" s="35" t="s">
        <v>163</v>
      </c>
      <c r="C3" s="32"/>
      <c r="D3" s="32"/>
      <c r="E3" s="43"/>
      <c r="F3" s="32"/>
      <c r="G3" s="62"/>
      <c r="H3" s="62"/>
      <c r="I3" s="1"/>
      <c r="J3" s="1"/>
      <c r="K3" s="1"/>
      <c r="L3" s="1"/>
    </row>
    <row r="4" spans="1:12" ht="11.25" customHeight="1" x14ac:dyDescent="0.3">
      <c r="A4" s="37"/>
      <c r="B4" s="37"/>
      <c r="C4" s="32"/>
      <c r="D4" s="32"/>
      <c r="E4" s="43"/>
      <c r="F4" s="32"/>
      <c r="G4" s="62"/>
      <c r="H4" s="62"/>
      <c r="I4" s="1"/>
      <c r="J4" s="1"/>
      <c r="K4" s="1"/>
      <c r="L4" s="1"/>
    </row>
    <row r="5" spans="1:12" ht="15.75" customHeight="1" thickBot="1" x14ac:dyDescent="0.35">
      <c r="A5" s="38" t="s">
        <v>164</v>
      </c>
      <c r="B5" s="37"/>
      <c r="C5" s="32"/>
      <c r="D5" s="32"/>
      <c r="E5" s="43"/>
      <c r="F5" s="32"/>
      <c r="G5" s="62"/>
      <c r="H5" s="62"/>
      <c r="I5" s="1"/>
      <c r="J5" s="1"/>
      <c r="K5" s="1"/>
      <c r="L5" s="1"/>
    </row>
    <row r="6" spans="1:12" x14ac:dyDescent="0.25">
      <c r="A6" s="89" t="s">
        <v>3</v>
      </c>
      <c r="B6" s="79" t="s">
        <v>4</v>
      </c>
      <c r="C6" s="80" t="s">
        <v>0</v>
      </c>
      <c r="D6" s="81"/>
      <c r="E6" s="82" t="s">
        <v>182</v>
      </c>
      <c r="F6" s="82" t="s">
        <v>179</v>
      </c>
      <c r="G6" s="83" t="s">
        <v>1</v>
      </c>
      <c r="H6" s="84" t="s">
        <v>2</v>
      </c>
      <c r="I6" s="83" t="s">
        <v>177</v>
      </c>
      <c r="J6" s="85" t="s">
        <v>9</v>
      </c>
      <c r="K6" s="1"/>
      <c r="L6" s="1"/>
    </row>
    <row r="7" spans="1:12" ht="46.5" customHeight="1" thickBot="1" x14ac:dyDescent="0.3">
      <c r="A7" s="90"/>
      <c r="B7" s="39"/>
      <c r="C7" s="40" t="s">
        <v>5</v>
      </c>
      <c r="D7" s="40" t="s">
        <v>178</v>
      </c>
      <c r="E7" s="86"/>
      <c r="F7" s="87"/>
      <c r="G7" s="88"/>
      <c r="H7" s="63" t="s">
        <v>6</v>
      </c>
      <c r="I7" s="41"/>
      <c r="J7" s="73"/>
      <c r="K7" s="1"/>
      <c r="L7" s="1"/>
    </row>
    <row r="8" spans="1:12" s="9" customFormat="1" ht="15.75" customHeight="1" thickTop="1" x14ac:dyDescent="0.25">
      <c r="A8" s="91">
        <v>1</v>
      </c>
      <c r="B8" s="22" t="s">
        <v>180</v>
      </c>
      <c r="C8" s="42" t="s">
        <v>165</v>
      </c>
      <c r="D8" s="11">
        <v>710</v>
      </c>
      <c r="E8" s="49" t="s">
        <v>166</v>
      </c>
      <c r="F8" s="54">
        <v>1</v>
      </c>
      <c r="G8" s="64"/>
      <c r="H8" s="25"/>
      <c r="I8" s="53">
        <v>0</v>
      </c>
      <c r="J8" s="74">
        <f>F8*I8</f>
        <v>0</v>
      </c>
      <c r="K8" s="1"/>
      <c r="L8" s="1"/>
    </row>
    <row r="9" spans="1:12" s="9" customFormat="1" ht="18.75" customHeight="1" x14ac:dyDescent="0.25">
      <c r="A9" s="92"/>
      <c r="B9" s="23"/>
      <c r="C9" s="12" t="s">
        <v>14</v>
      </c>
      <c r="D9" s="13" t="s">
        <v>33</v>
      </c>
      <c r="E9" s="45"/>
      <c r="F9" s="28"/>
      <c r="G9" s="65"/>
      <c r="H9" s="26"/>
      <c r="I9" s="14"/>
      <c r="J9" s="75"/>
      <c r="K9" s="1"/>
      <c r="L9" s="1"/>
    </row>
    <row r="10" spans="1:12" s="9" customFormat="1" ht="15.75" customHeight="1" x14ac:dyDescent="0.25">
      <c r="A10" s="92"/>
      <c r="B10" s="23"/>
      <c r="C10" s="12" t="s">
        <v>34</v>
      </c>
      <c r="D10" s="13" t="s">
        <v>40</v>
      </c>
      <c r="E10" s="45"/>
      <c r="F10" s="29"/>
      <c r="G10" s="66"/>
      <c r="H10" s="26"/>
      <c r="I10" s="14"/>
      <c r="J10" s="75"/>
      <c r="K10" s="1"/>
      <c r="L10" s="1"/>
    </row>
    <row r="11" spans="1:12" s="9" customFormat="1" ht="15" customHeight="1" x14ac:dyDescent="0.25">
      <c r="A11" s="92"/>
      <c r="B11" s="23"/>
      <c r="C11" s="12" t="s">
        <v>18</v>
      </c>
      <c r="D11" s="13" t="s">
        <v>35</v>
      </c>
      <c r="E11" s="45"/>
      <c r="F11" s="29"/>
      <c r="G11" s="65"/>
      <c r="H11" s="26"/>
      <c r="I11" s="14"/>
      <c r="J11" s="75"/>
      <c r="K11" s="1"/>
      <c r="L11" s="1"/>
    </row>
    <row r="12" spans="1:12" s="10" customFormat="1" ht="15.75" customHeight="1" x14ac:dyDescent="0.25">
      <c r="A12" s="92"/>
      <c r="B12" s="23"/>
      <c r="C12" s="12" t="s">
        <v>36</v>
      </c>
      <c r="D12" s="13" t="s">
        <v>37</v>
      </c>
      <c r="E12" s="45"/>
      <c r="F12" s="29"/>
      <c r="G12" s="66"/>
      <c r="H12" s="26"/>
      <c r="I12" s="14"/>
      <c r="J12" s="75"/>
      <c r="K12" s="1"/>
      <c r="L12" s="1"/>
    </row>
    <row r="13" spans="1:12" s="10" customFormat="1" ht="15" customHeight="1" x14ac:dyDescent="0.25">
      <c r="A13" s="92"/>
      <c r="B13" s="23"/>
      <c r="C13" s="12" t="s">
        <v>38</v>
      </c>
      <c r="D13" s="13" t="s">
        <v>39</v>
      </c>
      <c r="E13" s="45"/>
      <c r="F13" s="29"/>
      <c r="G13" s="65"/>
      <c r="H13" s="26"/>
      <c r="I13" s="14"/>
      <c r="J13" s="75"/>
      <c r="K13" s="1"/>
      <c r="L13" s="1"/>
    </row>
    <row r="14" spans="1:12" s="10" customFormat="1" ht="15" customHeight="1" x14ac:dyDescent="0.25">
      <c r="A14" s="92"/>
      <c r="B14" s="23"/>
      <c r="C14" s="12" t="s">
        <v>20</v>
      </c>
      <c r="D14" s="13" t="s">
        <v>41</v>
      </c>
      <c r="E14" s="45"/>
      <c r="F14" s="29"/>
      <c r="G14" s="65"/>
      <c r="H14" s="26"/>
      <c r="I14" s="14"/>
      <c r="J14" s="75"/>
      <c r="K14" s="1"/>
      <c r="L14" s="1"/>
    </row>
    <row r="15" spans="1:12" s="9" customFormat="1" ht="20.25" customHeight="1" thickBot="1" x14ac:dyDescent="0.3">
      <c r="A15" s="93"/>
      <c r="B15" s="24"/>
      <c r="C15" s="15" t="s">
        <v>12</v>
      </c>
      <c r="D15" s="16" t="s">
        <v>13</v>
      </c>
      <c r="E15" s="50"/>
      <c r="F15" s="30"/>
      <c r="G15" s="67"/>
      <c r="H15" s="27"/>
      <c r="I15" s="17"/>
      <c r="J15" s="76"/>
      <c r="K15" s="1"/>
      <c r="L15" s="1"/>
    </row>
    <row r="16" spans="1:12" s="9" customFormat="1" ht="20.25" customHeight="1" thickTop="1" thickBot="1" x14ac:dyDescent="0.3">
      <c r="A16" s="94"/>
      <c r="B16" s="3"/>
      <c r="C16" s="4"/>
      <c r="D16" s="5" t="s">
        <v>11</v>
      </c>
      <c r="E16" s="46"/>
      <c r="F16" s="6">
        <f>SUM(D8*F8)</f>
        <v>710</v>
      </c>
      <c r="G16" s="68"/>
      <c r="H16" s="7"/>
      <c r="I16" s="8">
        <f>SUM(I8)</f>
        <v>0</v>
      </c>
      <c r="J16" s="77">
        <f>SUM(J8)</f>
        <v>0</v>
      </c>
      <c r="K16" s="1"/>
      <c r="L16" s="1"/>
    </row>
    <row r="17" spans="1:12" s="9" customFormat="1" ht="15.75" customHeight="1" thickTop="1" x14ac:dyDescent="0.25">
      <c r="A17" s="91">
        <v>2</v>
      </c>
      <c r="B17" s="22" t="s">
        <v>43</v>
      </c>
      <c r="C17" s="42" t="s">
        <v>165</v>
      </c>
      <c r="D17" s="11">
        <v>385</v>
      </c>
      <c r="E17" s="47" t="s">
        <v>167</v>
      </c>
      <c r="F17" s="54">
        <v>5</v>
      </c>
      <c r="G17" s="64"/>
      <c r="H17" s="25"/>
      <c r="I17" s="53">
        <v>0</v>
      </c>
      <c r="J17" s="74">
        <f>F17*I17</f>
        <v>0</v>
      </c>
      <c r="K17" s="1"/>
      <c r="L17" s="1"/>
    </row>
    <row r="18" spans="1:12" s="9" customFormat="1" ht="18.75" customHeight="1" x14ac:dyDescent="0.25">
      <c r="A18" s="92"/>
      <c r="B18" s="23"/>
      <c r="C18" s="12" t="s">
        <v>14</v>
      </c>
      <c r="D18" s="13" t="s">
        <v>42</v>
      </c>
      <c r="E18" s="48"/>
      <c r="F18" s="28"/>
      <c r="G18" s="65"/>
      <c r="H18" s="26"/>
      <c r="I18" s="14"/>
      <c r="J18" s="75"/>
      <c r="K18" s="1"/>
      <c r="L18" s="1"/>
    </row>
    <row r="19" spans="1:12" s="9" customFormat="1" ht="31.5" customHeight="1" x14ac:dyDescent="0.25">
      <c r="A19" s="92"/>
      <c r="B19" s="23"/>
      <c r="C19" s="12" t="s">
        <v>44</v>
      </c>
      <c r="D19" s="13" t="s">
        <v>45</v>
      </c>
      <c r="E19" s="48"/>
      <c r="F19" s="29"/>
      <c r="G19" s="66"/>
      <c r="H19" s="26"/>
      <c r="I19" s="14"/>
      <c r="J19" s="75"/>
      <c r="K19" s="1"/>
      <c r="L19" s="1"/>
    </row>
    <row r="20" spans="1:12" s="9" customFormat="1" ht="15" customHeight="1" x14ac:dyDescent="0.25">
      <c r="A20" s="92"/>
      <c r="B20" s="23"/>
      <c r="C20" s="12" t="s">
        <v>46</v>
      </c>
      <c r="D20" s="13" t="s">
        <v>47</v>
      </c>
      <c r="E20" s="48"/>
      <c r="F20" s="29"/>
      <c r="G20" s="65"/>
      <c r="H20" s="26"/>
      <c r="I20" s="14"/>
      <c r="J20" s="75"/>
      <c r="K20" s="1"/>
      <c r="L20" s="1"/>
    </row>
    <row r="21" spans="1:12" s="9" customFormat="1" ht="16.5" customHeight="1" x14ac:dyDescent="0.25">
      <c r="A21" s="92"/>
      <c r="B21" s="23"/>
      <c r="C21" s="12" t="s">
        <v>48</v>
      </c>
      <c r="D21" s="13" t="s">
        <v>49</v>
      </c>
      <c r="E21" s="48"/>
      <c r="F21" s="29"/>
      <c r="G21" s="66"/>
      <c r="H21" s="26"/>
      <c r="I21" s="14"/>
      <c r="J21" s="75"/>
      <c r="K21" s="1"/>
      <c r="L21" s="1"/>
    </row>
    <row r="22" spans="1:12" s="9" customFormat="1" ht="15.75" customHeight="1" x14ac:dyDescent="0.25">
      <c r="A22" s="92"/>
      <c r="B22" s="23"/>
      <c r="C22" s="12" t="s">
        <v>38</v>
      </c>
      <c r="D22" s="13" t="s">
        <v>50</v>
      </c>
      <c r="E22" s="48"/>
      <c r="F22" s="29"/>
      <c r="G22" s="66"/>
      <c r="H22" s="26"/>
      <c r="I22" s="14"/>
      <c r="J22" s="75"/>
      <c r="K22" s="1"/>
      <c r="L22" s="1"/>
    </row>
    <row r="23" spans="1:12" s="9" customFormat="1" ht="15.75" customHeight="1" x14ac:dyDescent="0.25">
      <c r="A23" s="92"/>
      <c r="B23" s="23"/>
      <c r="C23" s="12" t="s">
        <v>51</v>
      </c>
      <c r="D23" s="13" t="s">
        <v>52</v>
      </c>
      <c r="E23" s="48"/>
      <c r="F23" s="29"/>
      <c r="G23" s="66"/>
      <c r="H23" s="26"/>
      <c r="I23" s="14"/>
      <c r="J23" s="75"/>
      <c r="K23" s="1"/>
      <c r="L23" s="1"/>
    </row>
    <row r="24" spans="1:12" s="9" customFormat="1" ht="20.25" customHeight="1" thickBot="1" x14ac:dyDescent="0.3">
      <c r="A24" s="93"/>
      <c r="B24" s="24"/>
      <c r="C24" s="15" t="s">
        <v>12</v>
      </c>
      <c r="D24" s="16" t="s">
        <v>16</v>
      </c>
      <c r="E24" s="51"/>
      <c r="F24" s="30"/>
      <c r="G24" s="67"/>
      <c r="H24" s="27"/>
      <c r="I24" s="17"/>
      <c r="J24" s="76"/>
      <c r="K24" s="1"/>
      <c r="L24" s="1"/>
    </row>
    <row r="25" spans="1:12" s="9" customFormat="1" ht="20.25" customHeight="1" thickTop="1" thickBot="1" x14ac:dyDescent="0.3">
      <c r="A25" s="94"/>
      <c r="B25" s="3"/>
      <c r="C25" s="4"/>
      <c r="D25" s="5" t="s">
        <v>11</v>
      </c>
      <c r="E25" s="46"/>
      <c r="F25" s="6">
        <f>SUM(D17+F17)</f>
        <v>390</v>
      </c>
      <c r="G25" s="68"/>
      <c r="H25" s="7"/>
      <c r="I25" s="8">
        <f>SUM(I17)</f>
        <v>0</v>
      </c>
      <c r="J25" s="77">
        <f>SUM(J17)</f>
        <v>0</v>
      </c>
      <c r="K25" s="1"/>
      <c r="L25" s="1"/>
    </row>
    <row r="26" spans="1:12" s="9" customFormat="1" ht="15.75" customHeight="1" thickTop="1" x14ac:dyDescent="0.25">
      <c r="A26" s="91">
        <v>3</v>
      </c>
      <c r="B26" s="22" t="s">
        <v>21</v>
      </c>
      <c r="C26" s="42" t="s">
        <v>165</v>
      </c>
      <c r="D26" s="11">
        <v>5100</v>
      </c>
      <c r="E26" s="44" t="s">
        <v>168</v>
      </c>
      <c r="F26" s="54">
        <v>1</v>
      </c>
      <c r="G26" s="64"/>
      <c r="H26" s="25"/>
      <c r="I26" s="53">
        <v>0</v>
      </c>
      <c r="J26" s="74">
        <f>F26*I26</f>
        <v>0</v>
      </c>
      <c r="K26" s="1"/>
      <c r="L26" s="1"/>
    </row>
    <row r="27" spans="1:12" s="9" customFormat="1" ht="19.5" customHeight="1" x14ac:dyDescent="0.25">
      <c r="A27" s="92"/>
      <c r="B27" s="23"/>
      <c r="C27" s="12" t="s">
        <v>22</v>
      </c>
      <c r="D27" s="13" t="s">
        <v>53</v>
      </c>
      <c r="E27" s="45"/>
      <c r="F27" s="28"/>
      <c r="G27" s="65"/>
      <c r="H27" s="26"/>
      <c r="I27" s="14"/>
      <c r="J27" s="75"/>
      <c r="K27" s="1"/>
      <c r="L27" s="1"/>
    </row>
    <row r="28" spans="1:12" s="9" customFormat="1" ht="15.75" customHeight="1" x14ac:dyDescent="0.25">
      <c r="A28" s="92"/>
      <c r="B28" s="23"/>
      <c r="C28" s="12" t="s">
        <v>24</v>
      </c>
      <c r="D28" s="13" t="s">
        <v>54</v>
      </c>
      <c r="E28" s="45"/>
      <c r="F28" s="29"/>
      <c r="G28" s="66"/>
      <c r="H28" s="26"/>
      <c r="I28" s="14"/>
      <c r="J28" s="75"/>
      <c r="K28" s="1"/>
      <c r="L28" s="1"/>
    </row>
    <row r="29" spans="1:12" s="9" customFormat="1" ht="15" customHeight="1" x14ac:dyDescent="0.25">
      <c r="A29" s="92"/>
      <c r="B29" s="23"/>
      <c r="C29" s="12" t="s">
        <v>23</v>
      </c>
      <c r="D29" s="13" t="s">
        <v>55</v>
      </c>
      <c r="E29" s="45"/>
      <c r="F29" s="29"/>
      <c r="G29" s="65"/>
      <c r="H29" s="26"/>
      <c r="I29" s="14"/>
      <c r="J29" s="75"/>
      <c r="K29" s="1"/>
      <c r="L29" s="1"/>
    </row>
    <row r="30" spans="1:12" s="9" customFormat="1" ht="31.5" customHeight="1" x14ac:dyDescent="0.25">
      <c r="A30" s="92"/>
      <c r="B30" s="23"/>
      <c r="C30" s="12" t="s">
        <v>20</v>
      </c>
      <c r="D30" s="13" t="s">
        <v>62</v>
      </c>
      <c r="E30" s="45"/>
      <c r="F30" s="29"/>
      <c r="G30" s="66"/>
      <c r="H30" s="26"/>
      <c r="I30" s="14"/>
      <c r="J30" s="75"/>
      <c r="K30" s="1"/>
      <c r="L30" s="1"/>
    </row>
    <row r="31" spans="1:12" s="9" customFormat="1" ht="15.75" customHeight="1" x14ac:dyDescent="0.25">
      <c r="A31" s="92"/>
      <c r="B31" s="23"/>
      <c r="C31" s="12" t="s">
        <v>25</v>
      </c>
      <c r="D31" s="13" t="s">
        <v>56</v>
      </c>
      <c r="E31" s="45"/>
      <c r="F31" s="29"/>
      <c r="G31" s="66"/>
      <c r="H31" s="26"/>
      <c r="I31" s="14"/>
      <c r="J31" s="75"/>
      <c r="K31" s="1"/>
      <c r="L31" s="1"/>
    </row>
    <row r="32" spans="1:12" s="9" customFormat="1" ht="15.75" customHeight="1" x14ac:dyDescent="0.25">
      <c r="A32" s="92"/>
      <c r="B32" s="23"/>
      <c r="C32" s="12" t="s">
        <v>26</v>
      </c>
      <c r="D32" s="13" t="s">
        <v>57</v>
      </c>
      <c r="E32" s="45"/>
      <c r="F32" s="29"/>
      <c r="G32" s="66"/>
      <c r="H32" s="26"/>
      <c r="I32" s="14"/>
      <c r="J32" s="75"/>
      <c r="K32" s="1"/>
      <c r="L32" s="1"/>
    </row>
    <row r="33" spans="1:12" s="9" customFormat="1" ht="18.75" customHeight="1" x14ac:dyDescent="0.25">
      <c r="A33" s="92"/>
      <c r="B33" s="23"/>
      <c r="C33" s="12" t="s">
        <v>58</v>
      </c>
      <c r="D33" s="13" t="s">
        <v>59</v>
      </c>
      <c r="E33" s="45"/>
      <c r="F33" s="29"/>
      <c r="G33" s="65"/>
      <c r="H33" s="26"/>
      <c r="I33" s="14"/>
      <c r="J33" s="75"/>
      <c r="K33" s="1"/>
      <c r="L33" s="1"/>
    </row>
    <row r="34" spans="1:12" s="9" customFormat="1" ht="15.75" customHeight="1" x14ac:dyDescent="0.25">
      <c r="A34" s="92"/>
      <c r="B34" s="23"/>
      <c r="C34" s="12" t="s">
        <v>27</v>
      </c>
      <c r="D34" s="13" t="s">
        <v>28</v>
      </c>
      <c r="E34" s="45"/>
      <c r="F34" s="29"/>
      <c r="G34" s="65"/>
      <c r="H34" s="26"/>
      <c r="I34" s="14"/>
      <c r="J34" s="75"/>
      <c r="K34" s="1"/>
      <c r="L34" s="1"/>
    </row>
    <row r="35" spans="1:12" s="9" customFormat="1" ht="15" customHeight="1" x14ac:dyDescent="0.25">
      <c r="A35" s="92"/>
      <c r="B35" s="23"/>
      <c r="C35" s="12" t="s">
        <v>29</v>
      </c>
      <c r="D35" s="18" t="s">
        <v>30</v>
      </c>
      <c r="E35" s="45"/>
      <c r="F35" s="29"/>
      <c r="G35" s="65"/>
      <c r="H35" s="26"/>
      <c r="I35" s="14"/>
      <c r="J35" s="75"/>
      <c r="K35" s="1"/>
      <c r="L35" s="1"/>
    </row>
    <row r="36" spans="1:12" s="9" customFormat="1" ht="16.5" customHeight="1" x14ac:dyDescent="0.25">
      <c r="A36" s="92"/>
      <c r="B36" s="23"/>
      <c r="C36" s="12" t="s">
        <v>17</v>
      </c>
      <c r="D36" s="18" t="s">
        <v>60</v>
      </c>
      <c r="E36" s="45"/>
      <c r="F36" s="29"/>
      <c r="G36" s="66"/>
      <c r="H36" s="26"/>
      <c r="I36" s="14"/>
      <c r="J36" s="75"/>
      <c r="K36" s="1"/>
      <c r="L36" s="1"/>
    </row>
    <row r="37" spans="1:12" s="9" customFormat="1" ht="15.75" customHeight="1" x14ac:dyDescent="0.25">
      <c r="A37" s="92"/>
      <c r="B37" s="23"/>
      <c r="C37" s="12" t="s">
        <v>31</v>
      </c>
      <c r="D37" s="13" t="s">
        <v>61</v>
      </c>
      <c r="E37" s="45"/>
      <c r="F37" s="29"/>
      <c r="G37" s="66"/>
      <c r="H37" s="26"/>
      <c r="I37" s="14"/>
      <c r="J37" s="75"/>
      <c r="K37" s="1"/>
      <c r="L37" s="1"/>
    </row>
    <row r="38" spans="1:12" s="9" customFormat="1" ht="17.25" customHeight="1" x14ac:dyDescent="0.25">
      <c r="A38" s="92"/>
      <c r="B38" s="23"/>
      <c r="C38" s="12" t="s">
        <v>15</v>
      </c>
      <c r="D38" s="13" t="s">
        <v>181</v>
      </c>
      <c r="E38" s="45"/>
      <c r="F38" s="29"/>
      <c r="G38" s="66"/>
      <c r="H38" s="26"/>
      <c r="I38" s="14"/>
      <c r="J38" s="75"/>
      <c r="K38" s="1"/>
      <c r="L38" s="1"/>
    </row>
    <row r="39" spans="1:12" s="9" customFormat="1" ht="20.25" customHeight="1" thickBot="1" x14ac:dyDescent="0.3">
      <c r="A39" s="93"/>
      <c r="B39" s="24"/>
      <c r="C39" s="15" t="s">
        <v>12</v>
      </c>
      <c r="D39" s="16" t="s">
        <v>13</v>
      </c>
      <c r="E39" s="50"/>
      <c r="F39" s="30"/>
      <c r="G39" s="67"/>
      <c r="H39" s="27"/>
      <c r="I39" s="17"/>
      <c r="J39" s="76"/>
      <c r="K39" s="1"/>
      <c r="L39" s="1"/>
    </row>
    <row r="40" spans="1:12" s="9" customFormat="1" ht="20.25" customHeight="1" thickTop="1" thickBot="1" x14ac:dyDescent="0.3">
      <c r="A40" s="94"/>
      <c r="B40" s="3"/>
      <c r="C40" s="4"/>
      <c r="D40" s="5" t="s">
        <v>11</v>
      </c>
      <c r="E40" s="46"/>
      <c r="F40" s="6">
        <f>SUM(D26*F26)</f>
        <v>5100</v>
      </c>
      <c r="G40" s="68"/>
      <c r="H40" s="7"/>
      <c r="I40" s="8">
        <f>SUM(I26)</f>
        <v>0</v>
      </c>
      <c r="J40" s="77">
        <f>SUM(J26)</f>
        <v>0</v>
      </c>
      <c r="K40" s="1"/>
      <c r="L40" s="1"/>
    </row>
    <row r="41" spans="1:12" s="10" customFormat="1" ht="15.75" customHeight="1" thickTop="1" x14ac:dyDescent="0.25">
      <c r="A41" s="91">
        <v>4</v>
      </c>
      <c r="B41" s="22" t="s">
        <v>21</v>
      </c>
      <c r="C41" s="42" t="s">
        <v>165</v>
      </c>
      <c r="D41" s="11">
        <v>2800</v>
      </c>
      <c r="E41" s="44" t="s">
        <v>169</v>
      </c>
      <c r="F41" s="54">
        <v>1</v>
      </c>
      <c r="G41" s="64"/>
      <c r="H41" s="25"/>
      <c r="I41" s="53">
        <v>0</v>
      </c>
      <c r="J41" s="74">
        <f>F41*I41</f>
        <v>0</v>
      </c>
      <c r="K41" s="1"/>
      <c r="L41" s="1"/>
    </row>
    <row r="42" spans="1:12" s="10" customFormat="1" ht="19.5" customHeight="1" x14ac:dyDescent="0.25">
      <c r="A42" s="92"/>
      <c r="B42" s="23"/>
      <c r="C42" s="12" t="s">
        <v>22</v>
      </c>
      <c r="D42" s="13" t="s">
        <v>63</v>
      </c>
      <c r="E42" s="45"/>
      <c r="F42" s="28"/>
      <c r="G42" s="65"/>
      <c r="H42" s="26"/>
      <c r="I42" s="14"/>
      <c r="J42" s="75"/>
      <c r="K42" s="1"/>
      <c r="L42" s="1"/>
    </row>
    <row r="43" spans="1:12" s="10" customFormat="1" ht="15.75" customHeight="1" x14ac:dyDescent="0.25">
      <c r="A43" s="92"/>
      <c r="B43" s="23"/>
      <c r="C43" s="12" t="s">
        <v>24</v>
      </c>
      <c r="D43" s="13" t="s">
        <v>64</v>
      </c>
      <c r="E43" s="45"/>
      <c r="F43" s="29"/>
      <c r="G43" s="66"/>
      <c r="H43" s="26"/>
      <c r="I43" s="14"/>
      <c r="J43" s="75"/>
      <c r="K43" s="1"/>
      <c r="L43" s="1"/>
    </row>
    <row r="44" spans="1:12" s="10" customFormat="1" ht="15" customHeight="1" x14ac:dyDescent="0.25">
      <c r="A44" s="92"/>
      <c r="B44" s="23"/>
      <c r="C44" s="12" t="s">
        <v>23</v>
      </c>
      <c r="D44" s="13" t="s">
        <v>55</v>
      </c>
      <c r="E44" s="45"/>
      <c r="F44" s="29"/>
      <c r="G44" s="65"/>
      <c r="H44" s="26"/>
      <c r="I44" s="14"/>
      <c r="J44" s="75"/>
      <c r="K44" s="1"/>
      <c r="L44" s="1"/>
    </row>
    <row r="45" spans="1:12" s="10" customFormat="1" ht="16.5" customHeight="1" x14ac:dyDescent="0.25">
      <c r="A45" s="92"/>
      <c r="B45" s="23"/>
      <c r="C45" s="12" t="s">
        <v>20</v>
      </c>
      <c r="D45" s="13" t="s">
        <v>66</v>
      </c>
      <c r="E45" s="45"/>
      <c r="F45" s="29"/>
      <c r="G45" s="66"/>
      <c r="H45" s="26"/>
      <c r="I45" s="14"/>
      <c r="J45" s="75"/>
      <c r="K45" s="1"/>
      <c r="L45" s="1"/>
    </row>
    <row r="46" spans="1:12" s="10" customFormat="1" ht="15.75" customHeight="1" x14ac:dyDescent="0.25">
      <c r="A46" s="92"/>
      <c r="B46" s="23"/>
      <c r="C46" s="12" t="s">
        <v>25</v>
      </c>
      <c r="D46" s="13" t="s">
        <v>65</v>
      </c>
      <c r="E46" s="45"/>
      <c r="F46" s="29"/>
      <c r="G46" s="66"/>
      <c r="H46" s="26"/>
      <c r="I46" s="14"/>
      <c r="J46" s="75"/>
      <c r="K46" s="1"/>
      <c r="L46" s="1"/>
    </row>
    <row r="47" spans="1:12" s="10" customFormat="1" ht="15.75" customHeight="1" x14ac:dyDescent="0.25">
      <c r="A47" s="92"/>
      <c r="B47" s="23"/>
      <c r="C47" s="12" t="s">
        <v>26</v>
      </c>
      <c r="D47" s="13" t="s">
        <v>57</v>
      </c>
      <c r="E47" s="45"/>
      <c r="F47" s="29"/>
      <c r="G47" s="66"/>
      <c r="H47" s="26"/>
      <c r="I47" s="14"/>
      <c r="J47" s="75"/>
      <c r="K47" s="1"/>
      <c r="L47" s="1"/>
    </row>
    <row r="48" spans="1:12" s="10" customFormat="1" ht="18.75" customHeight="1" x14ac:dyDescent="0.25">
      <c r="A48" s="92"/>
      <c r="B48" s="23"/>
      <c r="C48" s="12" t="s">
        <v>58</v>
      </c>
      <c r="D48" s="13" t="s">
        <v>59</v>
      </c>
      <c r="E48" s="45"/>
      <c r="F48" s="29"/>
      <c r="G48" s="65"/>
      <c r="H48" s="26"/>
      <c r="I48" s="14"/>
      <c r="J48" s="75"/>
      <c r="K48" s="1"/>
      <c r="L48" s="1"/>
    </row>
    <row r="49" spans="1:12" s="10" customFormat="1" ht="18.75" customHeight="1" x14ac:dyDescent="0.25">
      <c r="A49" s="92"/>
      <c r="B49" s="23"/>
      <c r="C49" s="12" t="s">
        <v>29</v>
      </c>
      <c r="D49" s="18" t="s">
        <v>30</v>
      </c>
      <c r="E49" s="45"/>
      <c r="F49" s="29"/>
      <c r="G49" s="65"/>
      <c r="H49" s="26"/>
      <c r="I49" s="14"/>
      <c r="J49" s="75"/>
      <c r="K49" s="1"/>
      <c r="L49" s="1"/>
    </row>
    <row r="50" spans="1:12" s="10" customFormat="1" ht="16.5" customHeight="1" x14ac:dyDescent="0.25">
      <c r="A50" s="92"/>
      <c r="B50" s="23"/>
      <c r="C50" s="12" t="s">
        <v>17</v>
      </c>
      <c r="D50" s="18" t="s">
        <v>67</v>
      </c>
      <c r="E50" s="45"/>
      <c r="F50" s="29"/>
      <c r="G50" s="66"/>
      <c r="H50" s="26"/>
      <c r="I50" s="14"/>
      <c r="J50" s="75"/>
      <c r="K50" s="1"/>
      <c r="L50" s="1"/>
    </row>
    <row r="51" spans="1:12" s="10" customFormat="1" ht="15.75" customHeight="1" x14ac:dyDescent="0.25">
      <c r="A51" s="92"/>
      <c r="B51" s="23"/>
      <c r="C51" s="12" t="s">
        <v>31</v>
      </c>
      <c r="D51" s="13" t="s">
        <v>61</v>
      </c>
      <c r="E51" s="45"/>
      <c r="F51" s="29"/>
      <c r="G51" s="66"/>
      <c r="H51" s="26"/>
      <c r="I51" s="14"/>
      <c r="J51" s="75"/>
      <c r="K51" s="1"/>
      <c r="L51" s="1"/>
    </row>
    <row r="52" spans="1:12" s="10" customFormat="1" ht="17.25" customHeight="1" x14ac:dyDescent="0.25">
      <c r="A52" s="92"/>
      <c r="B52" s="23"/>
      <c r="C52" s="12" t="s">
        <v>15</v>
      </c>
      <c r="D52" s="13" t="s">
        <v>68</v>
      </c>
      <c r="E52" s="45"/>
      <c r="F52" s="29"/>
      <c r="G52" s="66"/>
      <c r="H52" s="26"/>
      <c r="I52" s="14"/>
      <c r="J52" s="75"/>
      <c r="K52" s="1"/>
      <c r="L52" s="1"/>
    </row>
    <row r="53" spans="1:12" s="10" customFormat="1" ht="18.75" customHeight="1" x14ac:dyDescent="0.25">
      <c r="A53" s="92"/>
      <c r="B53" s="23"/>
      <c r="C53" s="12" t="s">
        <v>19</v>
      </c>
      <c r="D53" s="13" t="s">
        <v>69</v>
      </c>
      <c r="E53" s="45"/>
      <c r="F53" s="29"/>
      <c r="G53" s="65"/>
      <c r="H53" s="26"/>
      <c r="I53" s="14"/>
      <c r="J53" s="75"/>
      <c r="K53" s="1"/>
      <c r="L53" s="1"/>
    </row>
    <row r="54" spans="1:12" s="10" customFormat="1" ht="20.25" customHeight="1" thickBot="1" x14ac:dyDescent="0.3">
      <c r="A54" s="93"/>
      <c r="B54" s="24"/>
      <c r="C54" s="15" t="s">
        <v>12</v>
      </c>
      <c r="D54" s="16" t="s">
        <v>13</v>
      </c>
      <c r="E54" s="50"/>
      <c r="F54" s="30"/>
      <c r="G54" s="67"/>
      <c r="H54" s="27"/>
      <c r="I54" s="17"/>
      <c r="J54" s="76"/>
      <c r="K54" s="1"/>
      <c r="L54" s="1"/>
    </row>
    <row r="55" spans="1:12" s="10" customFormat="1" ht="20.25" customHeight="1" thickTop="1" thickBot="1" x14ac:dyDescent="0.3">
      <c r="A55" s="94"/>
      <c r="B55" s="3"/>
      <c r="C55" s="4"/>
      <c r="D55" s="5" t="s">
        <v>11</v>
      </c>
      <c r="E55" s="46"/>
      <c r="F55" s="6">
        <f>SUM(D41*F41)</f>
        <v>2800</v>
      </c>
      <c r="G55" s="68"/>
      <c r="H55" s="7"/>
      <c r="I55" s="8">
        <f>SUM(I41)</f>
        <v>0</v>
      </c>
      <c r="J55" s="77">
        <f>SUM(J41)</f>
        <v>0</v>
      </c>
      <c r="K55" s="1"/>
      <c r="L55" s="1"/>
    </row>
    <row r="56" spans="1:12" s="10" customFormat="1" ht="15.75" customHeight="1" thickTop="1" x14ac:dyDescent="0.25">
      <c r="A56" s="91">
        <v>5</v>
      </c>
      <c r="B56" s="22" t="s">
        <v>32</v>
      </c>
      <c r="C56" s="42" t="s">
        <v>165</v>
      </c>
      <c r="D56" s="11">
        <v>710</v>
      </c>
      <c r="E56" s="44" t="s">
        <v>170</v>
      </c>
      <c r="F56" s="54">
        <v>1</v>
      </c>
      <c r="G56" s="64"/>
      <c r="H56" s="25"/>
      <c r="I56" s="53">
        <v>0</v>
      </c>
      <c r="J56" s="74">
        <f>F56*I56</f>
        <v>0</v>
      </c>
      <c r="K56" s="1"/>
      <c r="L56" s="1"/>
    </row>
    <row r="57" spans="1:12" s="10" customFormat="1" ht="18.75" customHeight="1" x14ac:dyDescent="0.25">
      <c r="A57" s="92"/>
      <c r="B57" s="23"/>
      <c r="C57" s="12" t="s">
        <v>70</v>
      </c>
      <c r="D57" s="13" t="s">
        <v>71</v>
      </c>
      <c r="E57" s="45"/>
      <c r="F57" s="28"/>
      <c r="G57" s="65"/>
      <c r="H57" s="26"/>
      <c r="I57" s="14"/>
      <c r="J57" s="75"/>
      <c r="K57" s="1"/>
      <c r="L57" s="1"/>
    </row>
    <row r="58" spans="1:12" s="10" customFormat="1" ht="15.75" customHeight="1" x14ac:dyDescent="0.25">
      <c r="A58" s="92"/>
      <c r="B58" s="23"/>
      <c r="C58" s="12" t="s">
        <v>34</v>
      </c>
      <c r="D58" s="13" t="s">
        <v>72</v>
      </c>
      <c r="E58" s="45"/>
      <c r="F58" s="29"/>
      <c r="G58" s="66"/>
      <c r="H58" s="26"/>
      <c r="I58" s="14"/>
      <c r="J58" s="75"/>
      <c r="K58" s="1"/>
      <c r="L58" s="1"/>
    </row>
    <row r="59" spans="1:12" s="10" customFormat="1" ht="15" customHeight="1" x14ac:dyDescent="0.25">
      <c r="A59" s="92"/>
      <c r="B59" s="23"/>
      <c r="C59" s="12" t="s">
        <v>73</v>
      </c>
      <c r="D59" s="13" t="s">
        <v>74</v>
      </c>
      <c r="E59" s="45"/>
      <c r="F59" s="29"/>
      <c r="G59" s="65"/>
      <c r="H59" s="26"/>
      <c r="I59" s="14"/>
      <c r="J59" s="75"/>
      <c r="K59" s="1"/>
      <c r="L59" s="1"/>
    </row>
    <row r="60" spans="1:12" s="10" customFormat="1" ht="15.75" customHeight="1" x14ac:dyDescent="0.25">
      <c r="A60" s="92"/>
      <c r="B60" s="23"/>
      <c r="C60" s="12" t="s">
        <v>75</v>
      </c>
      <c r="D60" s="13" t="s">
        <v>76</v>
      </c>
      <c r="E60" s="45"/>
      <c r="F60" s="29"/>
      <c r="G60" s="66"/>
      <c r="H60" s="26"/>
      <c r="I60" s="14"/>
      <c r="J60" s="75"/>
      <c r="K60" s="1"/>
      <c r="L60" s="1"/>
    </row>
    <row r="61" spans="1:12" s="10" customFormat="1" ht="15" customHeight="1" x14ac:dyDescent="0.25">
      <c r="A61" s="92"/>
      <c r="B61" s="23"/>
      <c r="C61" s="12" t="s">
        <v>38</v>
      </c>
      <c r="D61" s="13" t="s">
        <v>77</v>
      </c>
      <c r="E61" s="45"/>
      <c r="F61" s="29"/>
      <c r="G61" s="65"/>
      <c r="H61" s="26"/>
      <c r="I61" s="14"/>
      <c r="J61" s="75"/>
      <c r="K61" s="1"/>
      <c r="L61" s="1"/>
    </row>
    <row r="62" spans="1:12" s="10" customFormat="1" ht="15" customHeight="1" x14ac:dyDescent="0.25">
      <c r="A62" s="92"/>
      <c r="B62" s="23"/>
      <c r="C62" s="12" t="s">
        <v>78</v>
      </c>
      <c r="D62" s="13" t="s">
        <v>79</v>
      </c>
      <c r="E62" s="45"/>
      <c r="F62" s="29"/>
      <c r="G62" s="65"/>
      <c r="H62" s="26"/>
      <c r="I62" s="14"/>
      <c r="J62" s="75"/>
      <c r="K62" s="1"/>
      <c r="L62" s="1"/>
    </row>
    <row r="63" spans="1:12" s="10" customFormat="1" ht="15.75" customHeight="1" x14ac:dyDescent="0.25">
      <c r="A63" s="92"/>
      <c r="B63" s="23"/>
      <c r="C63" s="12" t="s">
        <v>80</v>
      </c>
      <c r="D63" s="13" t="s">
        <v>81</v>
      </c>
      <c r="E63" s="45"/>
      <c r="F63" s="29"/>
      <c r="G63" s="66"/>
      <c r="H63" s="26"/>
      <c r="I63" s="14"/>
      <c r="J63" s="75"/>
      <c r="K63" s="1"/>
      <c r="L63" s="1"/>
    </row>
    <row r="64" spans="1:12" s="10" customFormat="1" ht="15" customHeight="1" x14ac:dyDescent="0.25">
      <c r="A64" s="92"/>
      <c r="B64" s="23"/>
      <c r="C64" s="12" t="s">
        <v>82</v>
      </c>
      <c r="D64" s="13" t="s">
        <v>83</v>
      </c>
      <c r="E64" s="45"/>
      <c r="F64" s="29"/>
      <c r="G64" s="65"/>
      <c r="H64" s="26"/>
      <c r="I64" s="14"/>
      <c r="J64" s="75"/>
      <c r="K64" s="1"/>
      <c r="L64" s="1"/>
    </row>
    <row r="65" spans="1:12" s="10" customFormat="1" ht="15" customHeight="1" x14ac:dyDescent="0.25">
      <c r="A65" s="92"/>
      <c r="B65" s="23"/>
      <c r="C65" s="12" t="s">
        <v>84</v>
      </c>
      <c r="D65" s="13" t="s">
        <v>85</v>
      </c>
      <c r="E65" s="45"/>
      <c r="F65" s="29"/>
      <c r="G65" s="65"/>
      <c r="H65" s="26"/>
      <c r="I65" s="14"/>
      <c r="J65" s="75"/>
      <c r="K65" s="1"/>
      <c r="L65" s="1"/>
    </row>
    <row r="66" spans="1:12" s="10" customFormat="1" ht="20.25" customHeight="1" thickBot="1" x14ac:dyDescent="0.3">
      <c r="A66" s="93"/>
      <c r="B66" s="24"/>
      <c r="C66" s="15" t="s">
        <v>12</v>
      </c>
      <c r="D66" s="16" t="s">
        <v>16</v>
      </c>
      <c r="E66" s="45"/>
      <c r="F66" s="30"/>
      <c r="G66" s="67"/>
      <c r="H66" s="27"/>
      <c r="I66" s="17"/>
      <c r="J66" s="76"/>
      <c r="K66" s="1"/>
      <c r="L66" s="1"/>
    </row>
    <row r="67" spans="1:12" s="10" customFormat="1" ht="15.75" customHeight="1" thickTop="1" x14ac:dyDescent="0.25">
      <c r="A67" s="91">
        <v>6</v>
      </c>
      <c r="B67" s="22" t="s">
        <v>86</v>
      </c>
      <c r="C67" s="42" t="s">
        <v>165</v>
      </c>
      <c r="D67" s="11">
        <v>230</v>
      </c>
      <c r="E67" s="45"/>
      <c r="F67" s="54">
        <v>1</v>
      </c>
      <c r="G67" s="64"/>
      <c r="H67" s="25"/>
      <c r="I67" s="53">
        <v>0</v>
      </c>
      <c r="J67" s="74">
        <f>F67*I67</f>
        <v>0</v>
      </c>
      <c r="K67" s="1"/>
      <c r="L67" s="1"/>
    </row>
    <row r="68" spans="1:12" s="10" customFormat="1" ht="18.75" customHeight="1" x14ac:dyDescent="0.25">
      <c r="A68" s="92"/>
      <c r="B68" s="23"/>
      <c r="C68" s="12" t="s">
        <v>87</v>
      </c>
      <c r="D68" s="13" t="s">
        <v>88</v>
      </c>
      <c r="E68" s="45"/>
      <c r="F68" s="28"/>
      <c r="G68" s="65"/>
      <c r="H68" s="26"/>
      <c r="I68" s="14"/>
      <c r="J68" s="75"/>
      <c r="K68" s="1"/>
      <c r="L68" s="1"/>
    </row>
    <row r="69" spans="1:12" s="10" customFormat="1" ht="18.75" customHeight="1" x14ac:dyDescent="0.25">
      <c r="A69" s="92"/>
      <c r="B69" s="23"/>
      <c r="C69" s="12" t="s">
        <v>89</v>
      </c>
      <c r="D69" s="13" t="s">
        <v>90</v>
      </c>
      <c r="E69" s="45"/>
      <c r="F69" s="29"/>
      <c r="G69" s="66"/>
      <c r="H69" s="26"/>
      <c r="I69" s="14"/>
      <c r="J69" s="75"/>
      <c r="K69" s="1"/>
      <c r="L69" s="1"/>
    </row>
    <row r="70" spans="1:12" s="10" customFormat="1" ht="15" customHeight="1" x14ac:dyDescent="0.25">
      <c r="A70" s="92"/>
      <c r="B70" s="23"/>
      <c r="C70" s="12" t="s">
        <v>91</v>
      </c>
      <c r="D70" s="13" t="s">
        <v>92</v>
      </c>
      <c r="E70" s="45"/>
      <c r="F70" s="29"/>
      <c r="G70" s="65"/>
      <c r="H70" s="26"/>
      <c r="I70" s="14"/>
      <c r="J70" s="75"/>
      <c r="K70" s="1"/>
      <c r="L70" s="1"/>
    </row>
    <row r="71" spans="1:12" s="10" customFormat="1" ht="16.5" customHeight="1" x14ac:dyDescent="0.25">
      <c r="A71" s="92"/>
      <c r="B71" s="23"/>
      <c r="C71" s="12" t="s">
        <v>93</v>
      </c>
      <c r="D71" s="13" t="s">
        <v>94</v>
      </c>
      <c r="E71" s="45"/>
      <c r="F71" s="29"/>
      <c r="G71" s="66"/>
      <c r="H71" s="26"/>
      <c r="I71" s="14"/>
      <c r="J71" s="75"/>
      <c r="K71" s="1"/>
      <c r="L71" s="1"/>
    </row>
    <row r="72" spans="1:12" s="10" customFormat="1" ht="15.75" customHeight="1" x14ac:dyDescent="0.25">
      <c r="A72" s="92"/>
      <c r="B72" s="23"/>
      <c r="C72" s="12" t="s">
        <v>95</v>
      </c>
      <c r="D72" s="13" t="s">
        <v>96</v>
      </c>
      <c r="E72" s="45"/>
      <c r="F72" s="29"/>
      <c r="G72" s="66"/>
      <c r="H72" s="26"/>
      <c r="I72" s="14"/>
      <c r="J72" s="75"/>
      <c r="K72" s="1"/>
      <c r="L72" s="1"/>
    </row>
    <row r="73" spans="1:12" s="10" customFormat="1" ht="20.25" customHeight="1" thickBot="1" x14ac:dyDescent="0.3">
      <c r="A73" s="93"/>
      <c r="B73" s="24"/>
      <c r="C73" s="15" t="s">
        <v>12</v>
      </c>
      <c r="D73" s="16" t="s">
        <v>13</v>
      </c>
      <c r="E73" s="50"/>
      <c r="F73" s="30"/>
      <c r="G73" s="67"/>
      <c r="H73" s="27"/>
      <c r="I73" s="17"/>
      <c r="J73" s="76"/>
      <c r="K73" s="1"/>
      <c r="L73" s="1"/>
    </row>
    <row r="74" spans="1:12" s="10" customFormat="1" ht="20.25" customHeight="1" thickTop="1" thickBot="1" x14ac:dyDescent="0.3">
      <c r="A74" s="94"/>
      <c r="B74" s="3"/>
      <c r="C74" s="4"/>
      <c r="D74" s="5" t="s">
        <v>11</v>
      </c>
      <c r="E74" s="46"/>
      <c r="F74" s="6">
        <f>SUM(D56*F56+D67*F67)</f>
        <v>940</v>
      </c>
      <c r="G74" s="68"/>
      <c r="H74" s="7"/>
      <c r="I74" s="8">
        <f>SUM(I56,I67)</f>
        <v>0</v>
      </c>
      <c r="J74" s="77">
        <f>SUM(J56,J67)</f>
        <v>0</v>
      </c>
      <c r="K74" s="1"/>
      <c r="L74" s="1"/>
    </row>
    <row r="75" spans="1:12" s="19" customFormat="1" ht="15.75" customHeight="1" thickTop="1" x14ac:dyDescent="0.25">
      <c r="A75" s="91">
        <v>7</v>
      </c>
      <c r="B75" s="22" t="s">
        <v>97</v>
      </c>
      <c r="C75" s="42" t="s">
        <v>165</v>
      </c>
      <c r="D75" s="11">
        <v>660</v>
      </c>
      <c r="E75" s="44" t="s">
        <v>171</v>
      </c>
      <c r="F75" s="54">
        <v>1</v>
      </c>
      <c r="G75" s="64"/>
      <c r="H75" s="25"/>
      <c r="I75" s="53">
        <v>0</v>
      </c>
      <c r="J75" s="74">
        <f>F75*I75</f>
        <v>0</v>
      </c>
      <c r="K75" s="1"/>
      <c r="L75" s="1"/>
    </row>
    <row r="76" spans="1:12" s="19" customFormat="1" ht="19.5" customHeight="1" x14ac:dyDescent="0.25">
      <c r="A76" s="92"/>
      <c r="B76" s="23"/>
      <c r="C76" s="12" t="s">
        <v>98</v>
      </c>
      <c r="D76" s="13" t="s">
        <v>99</v>
      </c>
      <c r="E76" s="45"/>
      <c r="F76" s="28"/>
      <c r="G76" s="65"/>
      <c r="H76" s="26"/>
      <c r="I76" s="14"/>
      <c r="J76" s="75"/>
      <c r="K76" s="1"/>
      <c r="L76" s="1"/>
    </row>
    <row r="77" spans="1:12" s="19" customFormat="1" ht="15.75" customHeight="1" x14ac:dyDescent="0.25">
      <c r="A77" s="92"/>
      <c r="B77" s="23"/>
      <c r="C77" s="12" t="s">
        <v>87</v>
      </c>
      <c r="D77" s="13" t="s">
        <v>100</v>
      </c>
      <c r="E77" s="45"/>
      <c r="F77" s="29"/>
      <c r="G77" s="66"/>
      <c r="H77" s="26"/>
      <c r="I77" s="14"/>
      <c r="J77" s="75"/>
      <c r="K77" s="1"/>
      <c r="L77" s="1"/>
    </row>
    <row r="78" spans="1:12" s="19" customFormat="1" ht="15" customHeight="1" x14ac:dyDescent="0.25">
      <c r="A78" s="92"/>
      <c r="B78" s="23"/>
      <c r="C78" s="12" t="s">
        <v>101</v>
      </c>
      <c r="D78" s="13" t="s">
        <v>102</v>
      </c>
      <c r="E78" s="45"/>
      <c r="F78" s="29"/>
      <c r="G78" s="65"/>
      <c r="H78" s="26"/>
      <c r="I78" s="14"/>
      <c r="J78" s="75"/>
      <c r="K78" s="1"/>
      <c r="L78" s="1"/>
    </row>
    <row r="79" spans="1:12" s="19" customFormat="1" ht="16.5" customHeight="1" x14ac:dyDescent="0.25">
      <c r="A79" s="92"/>
      <c r="B79" s="23"/>
      <c r="C79" s="12" t="s">
        <v>103</v>
      </c>
      <c r="D79" s="13" t="s">
        <v>104</v>
      </c>
      <c r="E79" s="45"/>
      <c r="F79" s="29"/>
      <c r="G79" s="66"/>
      <c r="H79" s="26"/>
      <c r="I79" s="14"/>
      <c r="J79" s="75"/>
      <c r="K79" s="1"/>
      <c r="L79" s="1"/>
    </row>
    <row r="80" spans="1:12" s="19" customFormat="1" ht="15.75" customHeight="1" x14ac:dyDescent="0.25">
      <c r="A80" s="92"/>
      <c r="B80" s="23"/>
      <c r="C80" s="12" t="s">
        <v>105</v>
      </c>
      <c r="D80" s="13" t="s">
        <v>106</v>
      </c>
      <c r="E80" s="45"/>
      <c r="F80" s="29"/>
      <c r="G80" s="66"/>
      <c r="H80" s="26"/>
      <c r="I80" s="14"/>
      <c r="J80" s="75"/>
      <c r="K80" s="1"/>
      <c r="L80" s="1"/>
    </row>
    <row r="81" spans="1:12" s="19" customFormat="1" ht="18.75" customHeight="1" x14ac:dyDescent="0.25">
      <c r="A81" s="92"/>
      <c r="B81" s="23"/>
      <c r="C81" s="12" t="s">
        <v>20</v>
      </c>
      <c r="D81" s="13" t="s">
        <v>107</v>
      </c>
      <c r="E81" s="45"/>
      <c r="F81" s="29"/>
      <c r="G81" s="65"/>
      <c r="H81" s="26"/>
      <c r="I81" s="14"/>
      <c r="J81" s="75"/>
      <c r="K81" s="1"/>
      <c r="L81" s="1"/>
    </row>
    <row r="82" spans="1:12" s="19" customFormat="1" ht="20.25" customHeight="1" thickBot="1" x14ac:dyDescent="0.3">
      <c r="A82" s="93"/>
      <c r="B82" s="24"/>
      <c r="C82" s="15" t="s">
        <v>12</v>
      </c>
      <c r="D82" s="16" t="s">
        <v>16</v>
      </c>
      <c r="E82" s="50"/>
      <c r="F82" s="30"/>
      <c r="G82" s="67"/>
      <c r="H82" s="27"/>
      <c r="I82" s="17"/>
      <c r="J82" s="76"/>
      <c r="K82" s="1"/>
      <c r="L82" s="1"/>
    </row>
    <row r="83" spans="1:12" s="19" customFormat="1" ht="20.25" customHeight="1" thickTop="1" thickBot="1" x14ac:dyDescent="0.3">
      <c r="A83" s="94"/>
      <c r="B83" s="3"/>
      <c r="C83" s="4"/>
      <c r="D83" s="5" t="s">
        <v>11</v>
      </c>
      <c r="E83" s="46"/>
      <c r="F83" s="6">
        <f>SUM(D75*F75)</f>
        <v>660</v>
      </c>
      <c r="G83" s="68"/>
      <c r="H83" s="7"/>
      <c r="I83" s="8">
        <f>SUM(I75)</f>
        <v>0</v>
      </c>
      <c r="J83" s="77">
        <f>SUM(J75)</f>
        <v>0</v>
      </c>
      <c r="K83" s="1"/>
      <c r="L83" s="1"/>
    </row>
    <row r="84" spans="1:12" s="19" customFormat="1" ht="15.75" customHeight="1" thickTop="1" x14ac:dyDescent="0.25">
      <c r="A84" s="91">
        <v>8</v>
      </c>
      <c r="B84" s="22" t="s">
        <v>32</v>
      </c>
      <c r="C84" s="42" t="s">
        <v>165</v>
      </c>
      <c r="D84" s="11">
        <v>1240</v>
      </c>
      <c r="E84" s="44" t="s">
        <v>172</v>
      </c>
      <c r="F84" s="54">
        <v>1</v>
      </c>
      <c r="G84" s="64"/>
      <c r="H84" s="25"/>
      <c r="I84" s="53">
        <v>0</v>
      </c>
      <c r="J84" s="74">
        <f>F84*I84</f>
        <v>0</v>
      </c>
      <c r="K84" s="1"/>
      <c r="L84" s="1"/>
    </row>
    <row r="85" spans="1:12" s="19" customFormat="1" ht="18.75" customHeight="1" x14ac:dyDescent="0.25">
      <c r="A85" s="92"/>
      <c r="B85" s="23"/>
      <c r="C85" s="12" t="s">
        <v>70</v>
      </c>
      <c r="D85" s="13" t="s">
        <v>108</v>
      </c>
      <c r="E85" s="45"/>
      <c r="F85" s="28"/>
      <c r="G85" s="65"/>
      <c r="H85" s="26"/>
      <c r="I85" s="14"/>
      <c r="J85" s="75"/>
      <c r="K85" s="1"/>
      <c r="L85" s="1"/>
    </row>
    <row r="86" spans="1:12" s="19" customFormat="1" ht="15.75" customHeight="1" x14ac:dyDescent="0.25">
      <c r="A86" s="92"/>
      <c r="B86" s="23"/>
      <c r="C86" s="12" t="s">
        <v>109</v>
      </c>
      <c r="D86" s="13" t="s">
        <v>72</v>
      </c>
      <c r="E86" s="45"/>
      <c r="F86" s="29"/>
      <c r="G86" s="66"/>
      <c r="H86" s="26"/>
      <c r="I86" s="14"/>
      <c r="J86" s="75"/>
      <c r="K86" s="1"/>
      <c r="L86" s="1"/>
    </row>
    <row r="87" spans="1:12" s="19" customFormat="1" ht="15" customHeight="1" x14ac:dyDescent="0.25">
      <c r="A87" s="92"/>
      <c r="B87" s="23"/>
      <c r="C87" s="12" t="s">
        <v>73</v>
      </c>
      <c r="D87" s="13" t="s">
        <v>110</v>
      </c>
      <c r="E87" s="45"/>
      <c r="F87" s="29"/>
      <c r="G87" s="65"/>
      <c r="H87" s="26"/>
      <c r="I87" s="14"/>
      <c r="J87" s="75"/>
      <c r="K87" s="1"/>
      <c r="L87" s="1"/>
    </row>
    <row r="88" spans="1:12" s="19" customFormat="1" ht="15.75" customHeight="1" x14ac:dyDescent="0.25">
      <c r="A88" s="92"/>
      <c r="B88" s="23"/>
      <c r="C88" s="12" t="s">
        <v>111</v>
      </c>
      <c r="D88" s="13" t="s">
        <v>76</v>
      </c>
      <c r="E88" s="45"/>
      <c r="F88" s="29"/>
      <c r="G88" s="66"/>
      <c r="H88" s="26"/>
      <c r="I88" s="14"/>
      <c r="J88" s="75"/>
      <c r="K88" s="1"/>
      <c r="L88" s="1"/>
    </row>
    <row r="89" spans="1:12" s="19" customFormat="1" ht="15" customHeight="1" x14ac:dyDescent="0.25">
      <c r="A89" s="92"/>
      <c r="B89" s="23"/>
      <c r="C89" s="12" t="s">
        <v>38</v>
      </c>
      <c r="D89" s="13" t="s">
        <v>112</v>
      </c>
      <c r="E89" s="45"/>
      <c r="F89" s="29"/>
      <c r="G89" s="65"/>
      <c r="H89" s="26"/>
      <c r="I89" s="14"/>
      <c r="J89" s="75"/>
      <c r="K89" s="1"/>
      <c r="L89" s="1"/>
    </row>
    <row r="90" spans="1:12" s="19" customFormat="1" ht="15" customHeight="1" x14ac:dyDescent="0.25">
      <c r="A90" s="92"/>
      <c r="B90" s="23"/>
      <c r="C90" s="12" t="s">
        <v>84</v>
      </c>
      <c r="D90" s="13" t="s">
        <v>113</v>
      </c>
      <c r="E90" s="45"/>
      <c r="F90" s="29"/>
      <c r="G90" s="65"/>
      <c r="H90" s="26"/>
      <c r="I90" s="14"/>
      <c r="J90" s="75"/>
      <c r="K90" s="1"/>
      <c r="L90" s="1"/>
    </row>
    <row r="91" spans="1:12" s="19" customFormat="1" ht="15.75" customHeight="1" x14ac:dyDescent="0.25">
      <c r="A91" s="92"/>
      <c r="B91" s="23"/>
      <c r="C91" s="12" t="s">
        <v>78</v>
      </c>
      <c r="D91" s="13" t="s">
        <v>79</v>
      </c>
      <c r="E91" s="45"/>
      <c r="F91" s="29"/>
      <c r="G91" s="66"/>
      <c r="H91" s="26"/>
      <c r="I91" s="14"/>
      <c r="J91" s="75"/>
      <c r="K91" s="1"/>
      <c r="L91" s="1"/>
    </row>
    <row r="92" spans="1:12" s="19" customFormat="1" ht="15" customHeight="1" x14ac:dyDescent="0.25">
      <c r="A92" s="92"/>
      <c r="B92" s="23"/>
      <c r="C92" s="12" t="s">
        <v>114</v>
      </c>
      <c r="D92" s="13" t="s">
        <v>115</v>
      </c>
      <c r="E92" s="45"/>
      <c r="F92" s="29"/>
      <c r="G92" s="65"/>
      <c r="H92" s="26"/>
      <c r="I92" s="14"/>
      <c r="J92" s="75"/>
      <c r="K92" s="1"/>
      <c r="L92" s="1"/>
    </row>
    <row r="93" spans="1:12" s="19" customFormat="1" ht="20.25" customHeight="1" thickBot="1" x14ac:dyDescent="0.3">
      <c r="A93" s="93"/>
      <c r="B93" s="24"/>
      <c r="C93" s="15" t="s">
        <v>12</v>
      </c>
      <c r="D93" s="16" t="s">
        <v>13</v>
      </c>
      <c r="E93" s="45"/>
      <c r="F93" s="30"/>
      <c r="G93" s="67"/>
      <c r="H93" s="27"/>
      <c r="I93" s="17"/>
      <c r="J93" s="76"/>
      <c r="K93" s="1"/>
      <c r="L93" s="1"/>
    </row>
    <row r="94" spans="1:12" s="19" customFormat="1" ht="15.75" customHeight="1" thickTop="1" x14ac:dyDescent="0.25">
      <c r="A94" s="91">
        <v>9</v>
      </c>
      <c r="B94" s="22" t="s">
        <v>116</v>
      </c>
      <c r="C94" s="42" t="s">
        <v>165</v>
      </c>
      <c r="D94" s="11">
        <v>435</v>
      </c>
      <c r="E94" s="45"/>
      <c r="F94" s="54">
        <v>1</v>
      </c>
      <c r="G94" s="64"/>
      <c r="H94" s="25"/>
      <c r="I94" s="53">
        <v>0</v>
      </c>
      <c r="J94" s="74">
        <f>F94*I94</f>
        <v>0</v>
      </c>
      <c r="K94" s="1"/>
      <c r="L94" s="1"/>
    </row>
    <row r="95" spans="1:12" s="19" customFormat="1" ht="18.75" customHeight="1" x14ac:dyDescent="0.25">
      <c r="A95" s="92"/>
      <c r="B95" s="23"/>
      <c r="C95" s="12" t="s">
        <v>117</v>
      </c>
      <c r="D95" s="13" t="s">
        <v>118</v>
      </c>
      <c r="E95" s="45"/>
      <c r="F95" s="28"/>
      <c r="G95" s="65"/>
      <c r="H95" s="26"/>
      <c r="I95" s="14"/>
      <c r="J95" s="75"/>
      <c r="K95" s="1"/>
      <c r="L95" s="1"/>
    </row>
    <row r="96" spans="1:12" s="19" customFormat="1" ht="18.75" customHeight="1" x14ac:dyDescent="0.25">
      <c r="A96" s="92"/>
      <c r="B96" s="23"/>
      <c r="C96" s="12" t="s">
        <v>119</v>
      </c>
      <c r="D96" s="13" t="s">
        <v>120</v>
      </c>
      <c r="E96" s="45"/>
      <c r="F96" s="29"/>
      <c r="G96" s="66"/>
      <c r="H96" s="26"/>
      <c r="I96" s="14"/>
      <c r="J96" s="75"/>
      <c r="K96" s="1"/>
      <c r="L96" s="1"/>
    </row>
    <row r="97" spans="1:12" s="19" customFormat="1" ht="15" customHeight="1" x14ac:dyDescent="0.25">
      <c r="A97" s="92"/>
      <c r="B97" s="23"/>
      <c r="C97" s="12" t="s">
        <v>20</v>
      </c>
      <c r="D97" s="13" t="s">
        <v>121</v>
      </c>
      <c r="E97" s="45"/>
      <c r="F97" s="29"/>
      <c r="G97" s="65"/>
      <c r="H97" s="26"/>
      <c r="I97" s="14"/>
      <c r="J97" s="75"/>
      <c r="K97" s="1"/>
      <c r="L97" s="1"/>
    </row>
    <row r="98" spans="1:12" s="19" customFormat="1" ht="16.5" customHeight="1" x14ac:dyDescent="0.25">
      <c r="A98" s="92"/>
      <c r="B98" s="23"/>
      <c r="C98" s="12" t="s">
        <v>122</v>
      </c>
      <c r="D98" s="13" t="s">
        <v>123</v>
      </c>
      <c r="E98" s="45"/>
      <c r="F98" s="29"/>
      <c r="G98" s="66"/>
      <c r="H98" s="26"/>
      <c r="I98" s="14"/>
      <c r="J98" s="75"/>
      <c r="K98" s="1"/>
      <c r="L98" s="1"/>
    </row>
    <row r="99" spans="1:12" s="19" customFormat="1" ht="15.75" customHeight="1" x14ac:dyDescent="0.25">
      <c r="A99" s="92"/>
      <c r="B99" s="23"/>
      <c r="C99" s="12" t="s">
        <v>124</v>
      </c>
      <c r="D99" s="13" t="s">
        <v>125</v>
      </c>
      <c r="E99" s="45"/>
      <c r="F99" s="29"/>
      <c r="G99" s="66"/>
      <c r="H99" s="26"/>
      <c r="I99" s="14"/>
      <c r="J99" s="75"/>
      <c r="K99" s="1"/>
      <c r="L99" s="1"/>
    </row>
    <row r="100" spans="1:12" s="19" customFormat="1" ht="20.25" customHeight="1" thickBot="1" x14ac:dyDescent="0.3">
      <c r="A100" s="93"/>
      <c r="B100" s="24"/>
      <c r="C100" s="15" t="s">
        <v>12</v>
      </c>
      <c r="D100" s="16" t="s">
        <v>13</v>
      </c>
      <c r="E100" s="45"/>
      <c r="F100" s="30"/>
      <c r="G100" s="67"/>
      <c r="H100" s="27"/>
      <c r="I100" s="17"/>
      <c r="J100" s="76"/>
      <c r="K100" s="1"/>
      <c r="L100" s="1"/>
    </row>
    <row r="101" spans="1:12" s="19" customFormat="1" ht="15.75" customHeight="1" thickTop="1" x14ac:dyDescent="0.25">
      <c r="A101" s="91">
        <v>10</v>
      </c>
      <c r="B101" s="22" t="s">
        <v>126</v>
      </c>
      <c r="C101" s="42" t="s">
        <v>165</v>
      </c>
      <c r="D101" s="11">
        <v>165</v>
      </c>
      <c r="E101" s="45"/>
      <c r="F101" s="54">
        <v>1</v>
      </c>
      <c r="G101" s="64"/>
      <c r="H101" s="25"/>
      <c r="I101" s="53">
        <v>0</v>
      </c>
      <c r="J101" s="74">
        <f>F101*I101</f>
        <v>0</v>
      </c>
      <c r="K101" s="1"/>
      <c r="L101" s="1"/>
    </row>
    <row r="102" spans="1:12" s="19" customFormat="1" ht="18.75" customHeight="1" x14ac:dyDescent="0.25">
      <c r="A102" s="92"/>
      <c r="B102" s="23"/>
      <c r="C102" s="12" t="s">
        <v>24</v>
      </c>
      <c r="D102" s="13" t="s">
        <v>127</v>
      </c>
      <c r="E102" s="45"/>
      <c r="F102" s="28"/>
      <c r="G102" s="65"/>
      <c r="H102" s="26"/>
      <c r="I102" s="14"/>
      <c r="J102" s="75"/>
      <c r="K102" s="1"/>
      <c r="L102" s="1"/>
    </row>
    <row r="103" spans="1:12" s="19" customFormat="1" ht="15.75" customHeight="1" x14ac:dyDescent="0.25">
      <c r="A103" s="92"/>
      <c r="B103" s="23"/>
      <c r="C103" s="12" t="s">
        <v>20</v>
      </c>
      <c r="D103" s="13" t="s">
        <v>128</v>
      </c>
      <c r="E103" s="45"/>
      <c r="F103" s="29"/>
      <c r="G103" s="66"/>
      <c r="H103" s="26"/>
      <c r="I103" s="14"/>
      <c r="J103" s="75"/>
      <c r="K103" s="1"/>
      <c r="L103" s="1"/>
    </row>
    <row r="104" spans="1:12" s="19" customFormat="1" ht="15" customHeight="1" x14ac:dyDescent="0.25">
      <c r="A104" s="92"/>
      <c r="B104" s="23"/>
      <c r="C104" s="12" t="s">
        <v>129</v>
      </c>
      <c r="D104" s="13" t="s">
        <v>130</v>
      </c>
      <c r="E104" s="45"/>
      <c r="F104" s="29"/>
      <c r="G104" s="65"/>
      <c r="H104" s="26"/>
      <c r="I104" s="14"/>
      <c r="J104" s="75"/>
      <c r="K104" s="1"/>
      <c r="L104" s="1"/>
    </row>
    <row r="105" spans="1:12" s="19" customFormat="1" ht="15.75" customHeight="1" x14ac:dyDescent="0.25">
      <c r="A105" s="92"/>
      <c r="B105" s="23"/>
      <c r="C105" s="12" t="s">
        <v>183</v>
      </c>
      <c r="D105" s="13" t="s">
        <v>131</v>
      </c>
      <c r="E105" s="45"/>
      <c r="F105" s="29"/>
      <c r="G105" s="66"/>
      <c r="H105" s="26"/>
      <c r="I105" s="14"/>
      <c r="J105" s="75"/>
      <c r="K105" s="1"/>
      <c r="L105" s="1"/>
    </row>
    <row r="106" spans="1:12" s="19" customFormat="1" ht="15" customHeight="1" x14ac:dyDescent="0.25">
      <c r="A106" s="92"/>
      <c r="B106" s="23"/>
      <c r="C106" s="12" t="s">
        <v>132</v>
      </c>
      <c r="D106" s="13" t="s">
        <v>133</v>
      </c>
      <c r="E106" s="45"/>
      <c r="F106" s="29"/>
      <c r="G106" s="65"/>
      <c r="H106" s="26"/>
      <c r="I106" s="14"/>
      <c r="J106" s="75"/>
      <c r="K106" s="1"/>
      <c r="L106" s="1"/>
    </row>
    <row r="107" spans="1:12" s="19" customFormat="1" ht="20.25" customHeight="1" thickBot="1" x14ac:dyDescent="0.3">
      <c r="A107" s="93"/>
      <c r="B107" s="24"/>
      <c r="C107" s="15" t="s">
        <v>12</v>
      </c>
      <c r="D107" s="16" t="s">
        <v>13</v>
      </c>
      <c r="E107" s="45"/>
      <c r="F107" s="30"/>
      <c r="G107" s="67"/>
      <c r="H107" s="27"/>
      <c r="I107" s="17"/>
      <c r="J107" s="76"/>
      <c r="K107" s="1"/>
      <c r="L107" s="1"/>
    </row>
    <row r="108" spans="1:12" s="19" customFormat="1" ht="15.75" customHeight="1" thickTop="1" x14ac:dyDescent="0.25">
      <c r="A108" s="91">
        <v>11</v>
      </c>
      <c r="B108" s="22" t="s">
        <v>134</v>
      </c>
      <c r="C108" s="42" t="s">
        <v>165</v>
      </c>
      <c r="D108" s="11">
        <v>230</v>
      </c>
      <c r="E108" s="45"/>
      <c r="F108" s="54">
        <v>1</v>
      </c>
      <c r="G108" s="64"/>
      <c r="H108" s="25"/>
      <c r="I108" s="53">
        <v>0</v>
      </c>
      <c r="J108" s="74">
        <f>F108*I108</f>
        <v>0</v>
      </c>
      <c r="K108" s="1"/>
      <c r="L108" s="1"/>
    </row>
    <row r="109" spans="1:12" s="19" customFormat="1" ht="18.75" customHeight="1" x14ac:dyDescent="0.25">
      <c r="A109" s="92"/>
      <c r="B109" s="23"/>
      <c r="C109" s="12" t="s">
        <v>135</v>
      </c>
      <c r="D109" s="13" t="s">
        <v>136</v>
      </c>
      <c r="E109" s="45"/>
      <c r="F109" s="28"/>
      <c r="G109" s="65"/>
      <c r="H109" s="26"/>
      <c r="I109" s="14"/>
      <c r="J109" s="75"/>
      <c r="K109" s="1"/>
      <c r="L109" s="1"/>
    </row>
    <row r="110" spans="1:12" s="19" customFormat="1" ht="18.75" customHeight="1" x14ac:dyDescent="0.25">
      <c r="A110" s="92"/>
      <c r="B110" s="23"/>
      <c r="C110" s="12" t="s">
        <v>17</v>
      </c>
      <c r="D110" s="13" t="s">
        <v>137</v>
      </c>
      <c r="E110" s="45"/>
      <c r="F110" s="29"/>
      <c r="G110" s="66"/>
      <c r="H110" s="26"/>
      <c r="I110" s="14"/>
      <c r="J110" s="75"/>
      <c r="K110" s="1"/>
      <c r="L110" s="1"/>
    </row>
    <row r="111" spans="1:12" s="19" customFormat="1" ht="35.25" customHeight="1" x14ac:dyDescent="0.25">
      <c r="A111" s="92"/>
      <c r="B111" s="23"/>
      <c r="C111" s="12" t="s">
        <v>138</v>
      </c>
      <c r="D111" s="13" t="s">
        <v>141</v>
      </c>
      <c r="E111" s="45"/>
      <c r="F111" s="29"/>
      <c r="G111" s="65"/>
      <c r="H111" s="26"/>
      <c r="I111" s="14"/>
      <c r="J111" s="75"/>
      <c r="K111" s="1"/>
      <c r="L111" s="1"/>
    </row>
    <row r="112" spans="1:12" s="19" customFormat="1" ht="16.5" customHeight="1" x14ac:dyDescent="0.25">
      <c r="A112" s="92"/>
      <c r="B112" s="23"/>
      <c r="C112" s="12" t="s">
        <v>139</v>
      </c>
      <c r="D112" s="13" t="s">
        <v>140</v>
      </c>
      <c r="E112" s="45"/>
      <c r="F112" s="29"/>
      <c r="G112" s="66"/>
      <c r="H112" s="26"/>
      <c r="I112" s="14"/>
      <c r="J112" s="75"/>
      <c r="K112" s="1"/>
      <c r="L112" s="1"/>
    </row>
    <row r="113" spans="1:12" s="19" customFormat="1" ht="20.25" customHeight="1" thickBot="1" x14ac:dyDescent="0.3">
      <c r="A113" s="93"/>
      <c r="B113" s="24"/>
      <c r="C113" s="15" t="s">
        <v>12</v>
      </c>
      <c r="D113" s="16" t="s">
        <v>13</v>
      </c>
      <c r="E113" s="50"/>
      <c r="F113" s="30"/>
      <c r="G113" s="67"/>
      <c r="H113" s="27"/>
      <c r="I113" s="17"/>
      <c r="J113" s="76"/>
      <c r="K113" s="1"/>
      <c r="L113" s="1"/>
    </row>
    <row r="114" spans="1:12" s="19" customFormat="1" ht="20.25" customHeight="1" thickTop="1" thickBot="1" x14ac:dyDescent="0.3">
      <c r="A114" s="94"/>
      <c r="B114" s="3"/>
      <c r="C114" s="4"/>
      <c r="D114" s="5" t="s">
        <v>11</v>
      </c>
      <c r="E114" s="46"/>
      <c r="F114" s="6">
        <f>SUM(D84*F84+D94*F94+D101*F101+D108*F108)</f>
        <v>2070</v>
      </c>
      <c r="G114" s="68"/>
      <c r="H114" s="7"/>
      <c r="I114" s="8">
        <f>SUM(I84,I94)</f>
        <v>0</v>
      </c>
      <c r="J114" s="77">
        <f>SUM(J84,J94,J101,J108)</f>
        <v>0</v>
      </c>
      <c r="K114" s="1"/>
      <c r="L114" s="1"/>
    </row>
    <row r="115" spans="1:12" s="19" customFormat="1" ht="15.75" customHeight="1" thickTop="1" x14ac:dyDescent="0.25">
      <c r="A115" s="91">
        <v>12</v>
      </c>
      <c r="B115" s="22" t="s">
        <v>144</v>
      </c>
      <c r="C115" s="42" t="s">
        <v>165</v>
      </c>
      <c r="D115" s="11">
        <v>310</v>
      </c>
      <c r="E115" s="44" t="s">
        <v>173</v>
      </c>
      <c r="F115" s="54">
        <v>4</v>
      </c>
      <c r="G115" s="64"/>
      <c r="H115" s="25"/>
      <c r="I115" s="53">
        <v>0</v>
      </c>
      <c r="J115" s="74">
        <f>F115*I115</f>
        <v>0</v>
      </c>
      <c r="K115" s="1"/>
      <c r="L115" s="1"/>
    </row>
    <row r="116" spans="1:12" s="19" customFormat="1" ht="18.75" customHeight="1" x14ac:dyDescent="0.25">
      <c r="A116" s="92"/>
      <c r="B116" s="23"/>
      <c r="C116" s="12" t="s">
        <v>142</v>
      </c>
      <c r="D116" s="13" t="s">
        <v>143</v>
      </c>
      <c r="E116" s="45"/>
      <c r="F116" s="28"/>
      <c r="G116" s="65"/>
      <c r="H116" s="26"/>
      <c r="I116" s="14"/>
      <c r="J116" s="75"/>
      <c r="K116" s="1"/>
      <c r="L116" s="1"/>
    </row>
    <row r="117" spans="1:12" s="19" customFormat="1" ht="15.75" customHeight="1" x14ac:dyDescent="0.25">
      <c r="A117" s="92"/>
      <c r="B117" s="23"/>
      <c r="C117" s="12" t="s">
        <v>145</v>
      </c>
      <c r="D117" s="13" t="s">
        <v>146</v>
      </c>
      <c r="E117" s="45"/>
      <c r="F117" s="29"/>
      <c r="G117" s="66"/>
      <c r="H117" s="26"/>
      <c r="I117" s="14"/>
      <c r="J117" s="75"/>
      <c r="K117" s="1"/>
      <c r="L117" s="1"/>
    </row>
    <row r="118" spans="1:12" s="19" customFormat="1" ht="20.25" customHeight="1" thickBot="1" x14ac:dyDescent="0.3">
      <c r="A118" s="93"/>
      <c r="B118" s="24"/>
      <c r="C118" s="15" t="s">
        <v>12</v>
      </c>
      <c r="D118" s="16" t="s">
        <v>13</v>
      </c>
      <c r="E118" s="45"/>
      <c r="F118" s="30"/>
      <c r="G118" s="67"/>
      <c r="H118" s="27"/>
      <c r="I118" s="17"/>
      <c r="J118" s="76"/>
      <c r="K118" s="1"/>
      <c r="L118" s="1"/>
    </row>
    <row r="119" spans="1:12" s="19" customFormat="1" ht="15.75" customHeight="1" thickTop="1" x14ac:dyDescent="0.25">
      <c r="A119" s="91">
        <v>13</v>
      </c>
      <c r="B119" s="22" t="s">
        <v>147</v>
      </c>
      <c r="C119" s="42" t="s">
        <v>165</v>
      </c>
      <c r="D119" s="11">
        <v>1115</v>
      </c>
      <c r="E119" s="45"/>
      <c r="F119" s="54">
        <v>6</v>
      </c>
      <c r="G119" s="64"/>
      <c r="H119" s="25"/>
      <c r="I119" s="53">
        <v>0</v>
      </c>
      <c r="J119" s="74">
        <f>F119*I119</f>
        <v>0</v>
      </c>
      <c r="K119" s="1"/>
      <c r="L119" s="1"/>
    </row>
    <row r="120" spans="1:12" s="19" customFormat="1" ht="18.75" customHeight="1" x14ac:dyDescent="0.25">
      <c r="A120" s="92"/>
      <c r="B120" s="23"/>
      <c r="C120" s="12" t="s">
        <v>73</v>
      </c>
      <c r="D120" s="13" t="s">
        <v>148</v>
      </c>
      <c r="E120" s="45"/>
      <c r="F120" s="28"/>
      <c r="G120" s="65"/>
      <c r="H120" s="26"/>
      <c r="I120" s="14"/>
      <c r="J120" s="75"/>
      <c r="K120" s="1"/>
      <c r="L120" s="1"/>
    </row>
    <row r="121" spans="1:12" s="19" customFormat="1" ht="18.75" customHeight="1" x14ac:dyDescent="0.25">
      <c r="A121" s="92"/>
      <c r="B121" s="23"/>
      <c r="C121" s="12" t="s">
        <v>14</v>
      </c>
      <c r="D121" s="13" t="s">
        <v>149</v>
      </c>
      <c r="E121" s="45"/>
      <c r="F121" s="29"/>
      <c r="G121" s="66"/>
      <c r="H121" s="26"/>
      <c r="I121" s="14"/>
      <c r="J121" s="75"/>
      <c r="K121" s="1"/>
      <c r="L121" s="1"/>
    </row>
    <row r="122" spans="1:12" s="19" customFormat="1" ht="15" customHeight="1" x14ac:dyDescent="0.25">
      <c r="A122" s="92"/>
      <c r="B122" s="23"/>
      <c r="C122" s="12" t="s">
        <v>150</v>
      </c>
      <c r="D122" s="13" t="s">
        <v>151</v>
      </c>
      <c r="E122" s="45"/>
      <c r="F122" s="29"/>
      <c r="G122" s="65"/>
      <c r="H122" s="26"/>
      <c r="I122" s="14"/>
      <c r="J122" s="75"/>
      <c r="K122" s="1"/>
      <c r="L122" s="1"/>
    </row>
    <row r="123" spans="1:12" s="19" customFormat="1" ht="16.5" customHeight="1" x14ac:dyDescent="0.25">
      <c r="A123" s="92"/>
      <c r="B123" s="23"/>
      <c r="C123" s="12" t="s">
        <v>152</v>
      </c>
      <c r="D123" s="13" t="s">
        <v>153</v>
      </c>
      <c r="E123" s="45"/>
      <c r="F123" s="29"/>
      <c r="G123" s="66"/>
      <c r="H123" s="26"/>
      <c r="I123" s="14"/>
      <c r="J123" s="75"/>
      <c r="K123" s="1"/>
      <c r="L123" s="1"/>
    </row>
    <row r="124" spans="1:12" s="19" customFormat="1" ht="15.75" customHeight="1" x14ac:dyDescent="0.25">
      <c r="A124" s="92"/>
      <c r="B124" s="23"/>
      <c r="C124" s="12" t="s">
        <v>154</v>
      </c>
      <c r="D124" s="13" t="s">
        <v>157</v>
      </c>
      <c r="E124" s="45"/>
      <c r="F124" s="29"/>
      <c r="G124" s="66"/>
      <c r="H124" s="26"/>
      <c r="I124" s="14"/>
      <c r="J124" s="75"/>
      <c r="K124" s="1"/>
      <c r="L124" s="1"/>
    </row>
    <row r="125" spans="1:12" s="19" customFormat="1" ht="18.75" customHeight="1" x14ac:dyDescent="0.25">
      <c r="A125" s="92"/>
      <c r="B125" s="23"/>
      <c r="C125" s="12" t="s">
        <v>155</v>
      </c>
      <c r="D125" s="13" t="s">
        <v>156</v>
      </c>
      <c r="E125" s="45"/>
      <c r="F125" s="29"/>
      <c r="G125" s="66"/>
      <c r="H125" s="26"/>
      <c r="I125" s="14"/>
      <c r="J125" s="75"/>
      <c r="K125" s="1"/>
      <c r="L125" s="1"/>
    </row>
    <row r="126" spans="1:12" s="19" customFormat="1" ht="20.25" customHeight="1" thickBot="1" x14ac:dyDescent="0.3">
      <c r="A126" s="93"/>
      <c r="B126" s="24"/>
      <c r="C126" s="15" t="s">
        <v>12</v>
      </c>
      <c r="D126" s="16" t="s">
        <v>16</v>
      </c>
      <c r="E126" s="50"/>
      <c r="F126" s="30"/>
      <c r="G126" s="67"/>
      <c r="H126" s="27"/>
      <c r="I126" s="17"/>
      <c r="J126" s="76"/>
      <c r="K126" s="1"/>
      <c r="L126" s="1"/>
    </row>
    <row r="127" spans="1:12" s="19" customFormat="1" ht="20.25" customHeight="1" thickTop="1" thickBot="1" x14ac:dyDescent="0.3">
      <c r="A127" s="94"/>
      <c r="B127" s="3"/>
      <c r="C127" s="4"/>
      <c r="D127" s="5" t="s">
        <v>11</v>
      </c>
      <c r="E127" s="46"/>
      <c r="F127" s="6">
        <f>SUM(D115*F115+D119*F119)</f>
        <v>7930</v>
      </c>
      <c r="G127" s="68"/>
      <c r="H127" s="7"/>
      <c r="I127" s="8">
        <f>SUM(I115,I119)</f>
        <v>0</v>
      </c>
      <c r="J127" s="77">
        <f>SUM(J115,J119)</f>
        <v>0</v>
      </c>
      <c r="K127" s="1"/>
      <c r="L127" s="1"/>
    </row>
    <row r="128" spans="1:12" s="20" customFormat="1" ht="15.75" customHeight="1" thickTop="1" x14ac:dyDescent="0.25">
      <c r="A128" s="91">
        <v>14</v>
      </c>
      <c r="B128" s="22" t="s">
        <v>158</v>
      </c>
      <c r="C128" s="42" t="s">
        <v>165</v>
      </c>
      <c r="D128" s="11">
        <v>3200</v>
      </c>
      <c r="E128" s="44" t="s">
        <v>174</v>
      </c>
      <c r="F128" s="54">
        <v>1</v>
      </c>
      <c r="G128" s="64"/>
      <c r="H128" s="25"/>
      <c r="I128" s="53">
        <v>0</v>
      </c>
      <c r="J128" s="74">
        <f>F128*I128</f>
        <v>0</v>
      </c>
      <c r="K128" s="1"/>
      <c r="L128" s="1"/>
    </row>
    <row r="129" spans="1:12" s="20" customFormat="1" ht="18.75" customHeight="1" x14ac:dyDescent="0.25">
      <c r="A129" s="92"/>
      <c r="B129" s="23"/>
      <c r="C129" s="12" t="s">
        <v>159</v>
      </c>
      <c r="D129" s="13" t="s">
        <v>160</v>
      </c>
      <c r="E129" s="45"/>
      <c r="F129" s="28"/>
      <c r="G129" s="65"/>
      <c r="H129" s="26"/>
      <c r="I129" s="14"/>
      <c r="J129" s="75"/>
      <c r="K129" s="1"/>
      <c r="L129" s="1"/>
    </row>
    <row r="130" spans="1:12" s="20" customFormat="1" ht="15.75" customHeight="1" x14ac:dyDescent="0.25">
      <c r="A130" s="92"/>
      <c r="B130" s="23"/>
      <c r="C130" s="12" t="s">
        <v>145</v>
      </c>
      <c r="D130" s="13" t="s">
        <v>161</v>
      </c>
      <c r="E130" s="45"/>
      <c r="F130" s="29"/>
      <c r="G130" s="66"/>
      <c r="H130" s="26"/>
      <c r="I130" s="14"/>
      <c r="J130" s="75"/>
      <c r="K130" s="1"/>
      <c r="L130" s="1"/>
    </row>
    <row r="131" spans="1:12" s="20" customFormat="1" ht="15.75" customHeight="1" x14ac:dyDescent="0.25">
      <c r="A131" s="92"/>
      <c r="B131" s="23"/>
      <c r="C131" s="12" t="s">
        <v>119</v>
      </c>
      <c r="D131" s="13" t="s">
        <v>162</v>
      </c>
      <c r="E131" s="45"/>
      <c r="F131" s="29"/>
      <c r="G131" s="66"/>
      <c r="H131" s="26"/>
      <c r="I131" s="14"/>
      <c r="J131" s="75"/>
      <c r="K131" s="1"/>
      <c r="L131" s="1"/>
    </row>
    <row r="132" spans="1:12" s="20" customFormat="1" ht="20.25" customHeight="1" thickBot="1" x14ac:dyDescent="0.3">
      <c r="A132" s="93"/>
      <c r="B132" s="24"/>
      <c r="C132" s="15" t="s">
        <v>12</v>
      </c>
      <c r="D132" s="16" t="s">
        <v>13</v>
      </c>
      <c r="E132" s="50"/>
      <c r="F132" s="30"/>
      <c r="G132" s="67"/>
      <c r="H132" s="27"/>
      <c r="I132" s="17"/>
      <c r="J132" s="76"/>
      <c r="K132" s="1"/>
      <c r="L132" s="1"/>
    </row>
    <row r="133" spans="1:12" s="20" customFormat="1" ht="20.25" customHeight="1" thickTop="1" thickBot="1" x14ac:dyDescent="0.3">
      <c r="A133" s="94"/>
      <c r="B133" s="3"/>
      <c r="C133" s="4"/>
      <c r="D133" s="5" t="s">
        <v>11</v>
      </c>
      <c r="E133" s="46"/>
      <c r="F133" s="6">
        <f>SUM(D128*F128)</f>
        <v>3200</v>
      </c>
      <c r="G133" s="68"/>
      <c r="H133" s="7"/>
      <c r="I133" s="8">
        <f>SUM(I128)</f>
        <v>0</v>
      </c>
      <c r="J133" s="77">
        <f>SUM(J128)</f>
        <v>0</v>
      </c>
      <c r="K133" s="1"/>
      <c r="L133" s="1"/>
    </row>
    <row r="134" spans="1:12" ht="21" customHeight="1" thickTop="1" thickBot="1" x14ac:dyDescent="0.25">
      <c r="A134" s="95" t="s">
        <v>7</v>
      </c>
      <c r="B134" s="55"/>
      <c r="C134" s="55"/>
      <c r="D134" s="56"/>
      <c r="E134" s="57">
        <f>SUM(F16+F25+F40+F55+F74+F83+F114+F127+F133)</f>
        <v>23800</v>
      </c>
      <c r="F134" s="58"/>
      <c r="G134" s="59" t="s">
        <v>8</v>
      </c>
      <c r="H134" s="60"/>
      <c r="I134" s="61"/>
      <c r="J134" s="78">
        <f>SUM(J16,J25,J40,J55,J74,J114,J83,J127,J133)</f>
        <v>0</v>
      </c>
    </row>
    <row r="135" spans="1:12" ht="15.75" customHeight="1" thickBot="1" x14ac:dyDescent="0.25">
      <c r="G135" s="70" t="s">
        <v>176</v>
      </c>
      <c r="H135" s="71"/>
      <c r="I135" s="72"/>
      <c r="J135" s="78">
        <f>SUM(J17,J26,J41,J56,J75,J115,J84,J128,J134)</f>
        <v>0</v>
      </c>
    </row>
    <row r="136" spans="1:12" ht="15.75" customHeight="1" x14ac:dyDescent="0.2"/>
    <row r="137" spans="1:12" ht="15.75" customHeight="1" x14ac:dyDescent="0.2"/>
    <row r="138" spans="1:12" ht="15.75" customHeight="1" x14ac:dyDescent="0.2"/>
    <row r="139" spans="1:12" s="21" customFormat="1" ht="15.75" customHeight="1" x14ac:dyDescent="0.2">
      <c r="E139" s="2"/>
      <c r="G139" s="69"/>
      <c r="H139" s="69"/>
    </row>
    <row r="140" spans="1:12" s="21" customFormat="1" ht="15.75" customHeight="1" x14ac:dyDescent="0.2">
      <c r="E140" s="2"/>
      <c r="G140" s="69"/>
      <c r="H140" s="69"/>
    </row>
    <row r="142" spans="1:12" ht="15.75" customHeight="1" x14ac:dyDescent="0.2"/>
    <row r="143" spans="1:12" ht="15.75" customHeight="1" thickBot="1" x14ac:dyDescent="0.25">
      <c r="G143" s="31"/>
      <c r="H143" s="31"/>
      <c r="I143" s="31"/>
    </row>
    <row r="144" spans="1:12" ht="15.75" customHeight="1" x14ac:dyDescent="0.2">
      <c r="G144" s="52" t="s">
        <v>175</v>
      </c>
      <c r="H144" s="52"/>
      <c r="I144" s="52"/>
      <c r="J144" s="2" t="s">
        <v>10</v>
      </c>
    </row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</sheetData>
  <mergeCells count="79">
    <mergeCell ref="A134:D134"/>
    <mergeCell ref="E134:F134"/>
    <mergeCell ref="G135:I135"/>
    <mergeCell ref="A101:A107"/>
    <mergeCell ref="B101:B107"/>
    <mergeCell ref="H101:H107"/>
    <mergeCell ref="F102:F107"/>
    <mergeCell ref="A108:A113"/>
    <mergeCell ref="B108:B113"/>
    <mergeCell ref="H108:H113"/>
    <mergeCell ref="F109:F113"/>
    <mergeCell ref="E84:E113"/>
    <mergeCell ref="A128:A132"/>
    <mergeCell ref="B128:B132"/>
    <mergeCell ref="E128:E132"/>
    <mergeCell ref="H128:H132"/>
    <mergeCell ref="F129:F132"/>
    <mergeCell ref="C6:D6"/>
    <mergeCell ref="F6:F7"/>
    <mergeCell ref="G6:G7"/>
    <mergeCell ref="A6:A7"/>
    <mergeCell ref="G144:I144"/>
    <mergeCell ref="G134:I134"/>
    <mergeCell ref="G143:I143"/>
    <mergeCell ref="J6:J7"/>
    <mergeCell ref="B6:B7"/>
    <mergeCell ref="I6:I7"/>
    <mergeCell ref="E6:E7"/>
    <mergeCell ref="B56:B66"/>
    <mergeCell ref="H56:H66"/>
    <mergeCell ref="F57:F66"/>
    <mergeCell ref="E26:E39"/>
    <mergeCell ref="B67:B73"/>
    <mergeCell ref="H67:H73"/>
    <mergeCell ref="F68:F73"/>
    <mergeCell ref="E56:E73"/>
    <mergeCell ref="A8:A15"/>
    <mergeCell ref="B8:B15"/>
    <mergeCell ref="H8:H15"/>
    <mergeCell ref="F9:F15"/>
    <mergeCell ref="E8:E15"/>
    <mergeCell ref="A17:A24"/>
    <mergeCell ref="B17:B24"/>
    <mergeCell ref="E17:E24"/>
    <mergeCell ref="H17:H24"/>
    <mergeCell ref="F18:F24"/>
    <mergeCell ref="A26:A39"/>
    <mergeCell ref="B26:B39"/>
    <mergeCell ref="H26:H39"/>
    <mergeCell ref="F27:F39"/>
    <mergeCell ref="A75:A82"/>
    <mergeCell ref="B75:B82"/>
    <mergeCell ref="E75:E82"/>
    <mergeCell ref="H75:H82"/>
    <mergeCell ref="F76:F82"/>
    <mergeCell ref="A41:A54"/>
    <mergeCell ref="B41:B54"/>
    <mergeCell ref="E41:E54"/>
    <mergeCell ref="H41:H54"/>
    <mergeCell ref="F42:F54"/>
    <mergeCell ref="A67:A73"/>
    <mergeCell ref="A56:A66"/>
    <mergeCell ref="A84:A93"/>
    <mergeCell ref="B84:B93"/>
    <mergeCell ref="H84:H93"/>
    <mergeCell ref="F85:F93"/>
    <mergeCell ref="A94:A100"/>
    <mergeCell ref="B94:B100"/>
    <mergeCell ref="H94:H100"/>
    <mergeCell ref="F95:F100"/>
    <mergeCell ref="A115:A118"/>
    <mergeCell ref="B115:B118"/>
    <mergeCell ref="E115:E126"/>
    <mergeCell ref="H115:H118"/>
    <mergeCell ref="F116:F118"/>
    <mergeCell ref="A119:A126"/>
    <mergeCell ref="B119:B126"/>
    <mergeCell ref="H119:H126"/>
    <mergeCell ref="F120:F126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4E51BE-2BA0-4F44-9A8C-E7AE35F7E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79E5C-C448-40BF-B98C-924E10915A11}">
  <ds:schemaRefs>
    <ds:schemaRef ds:uri="http://www.w3.org/XML/1998/namespace"/>
    <ds:schemaRef ds:uri="http://schemas.microsoft.com/office/2006/documentManagement/types"/>
    <ds:schemaRef ds:uri="5d7613ff-490a-4d5d-8dfb-fa737d953158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f57cb4-cbb8-4680-a8b6-f4925622197e"/>
  </ds:schemaRefs>
</ds:datastoreItem>
</file>

<file path=customXml/itemProps3.xml><?xml version="1.0" encoding="utf-8"?>
<ds:datastoreItem xmlns:ds="http://schemas.openxmlformats.org/officeDocument/2006/customXml" ds:itemID="{9125E415-8AF9-463A-90CB-2C1D97C62E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2024-10-24T07:24:21Z</cp:lastPrinted>
  <dcterms:created xsi:type="dcterms:W3CDTF">2020-11-16T14:38:57Z</dcterms:created>
  <dcterms:modified xsi:type="dcterms:W3CDTF">2024-11-08T09:15:49Z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